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2.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0\Informe de Gestion II\"/>
    </mc:Choice>
  </mc:AlternateContent>
  <workbookProtection workbookAlgorithmName="SHA-512" workbookHashValue="t7WINNO2X/4lmYkYlNcuflS+TWY3vtD1sLI3ssEc/BuThqxInlyAvrmKON7ueQ2++wIm1XuxJKxLPFbqgXptdg==" workbookSaltValue="Q8FEbZ6n0k7K7DkOew/i3g==" workbookSpinCount="100000" lockStructure="1"/>
  <bookViews>
    <workbookView xWindow="0" yWindow="0" windowWidth="20490" windowHeight="7605"/>
  </bookViews>
  <sheets>
    <sheet name="Seguimiento Plan de Acción 2020" sheetId="1" r:id="rId1"/>
    <sheet name="Talento Humano" sheetId="2" r:id="rId2"/>
    <sheet name="Hoja1" sheetId="3" r:id="rId3"/>
  </sheets>
  <externalReferences>
    <externalReference r:id="rId4"/>
  </externalReferences>
  <definedNames>
    <definedName name="_xlnm.Print_Area" localSheetId="0">'Seguimiento Plan 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'Seguimiento Plan de Acción 2020'!$2:$5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1" i="1" l="1"/>
  <c r="P116" i="1"/>
  <c r="N116" i="1"/>
  <c r="Q116" i="1" s="1"/>
  <c r="P99" i="1"/>
  <c r="N99" i="1"/>
  <c r="Q99" i="1" s="1"/>
  <c r="P83" i="1"/>
  <c r="N83" i="1"/>
  <c r="Q83" i="1" s="1"/>
  <c r="H20" i="3"/>
  <c r="F12" i="3" l="1"/>
  <c r="P130" i="1" l="1"/>
  <c r="Q130" i="1" s="1"/>
  <c r="P124" i="1"/>
  <c r="P118" i="1"/>
  <c r="P81" i="1" l="1"/>
  <c r="P73" i="1"/>
  <c r="P65" i="1"/>
  <c r="P63" i="1"/>
  <c r="P49" i="1"/>
  <c r="P41" i="1"/>
  <c r="P34" i="1"/>
  <c r="P29" i="1"/>
  <c r="P22" i="1"/>
  <c r="P20" i="1"/>
  <c r="P16" i="1"/>
  <c r="P13" i="1"/>
  <c r="P6" i="1"/>
  <c r="N131" i="1" l="1"/>
  <c r="Q131" i="1" s="1"/>
  <c r="N124" i="1"/>
  <c r="Q124" i="1" s="1"/>
  <c r="N118" i="1"/>
  <c r="Q118" i="1" s="1"/>
  <c r="N22" i="1"/>
  <c r="Q22" i="1" s="1"/>
  <c r="N81" i="1"/>
  <c r="Q81" i="1" s="1"/>
  <c r="N73" i="1"/>
  <c r="Q73" i="1" s="1"/>
  <c r="N65" i="1"/>
  <c r="Q65" i="1" s="1"/>
  <c r="N63" i="1"/>
  <c r="Q63" i="1" s="1"/>
  <c r="N49" i="1"/>
  <c r="Q49" i="1" s="1"/>
  <c r="N48" i="1"/>
  <c r="P48" i="1" s="1"/>
  <c r="N41" i="1"/>
  <c r="Q41" i="1" s="1"/>
  <c r="N34" i="1"/>
  <c r="Q34" i="1" s="1"/>
  <c r="N29" i="1"/>
  <c r="Q29" i="1" s="1"/>
  <c r="N20" i="1"/>
  <c r="Q20" i="1" s="1"/>
  <c r="N16" i="1"/>
  <c r="Q16" i="1" s="1"/>
  <c r="N13" i="1"/>
  <c r="Q13" i="1" s="1"/>
  <c r="N6" i="1"/>
  <c r="Q6" i="1" s="1"/>
  <c r="Q48" i="1" l="1"/>
  <c r="N124" i="2"/>
  <c r="N102" i="2"/>
  <c r="N80" i="2"/>
  <c r="N58" i="2"/>
  <c r="N30" i="2"/>
</calcChain>
</file>

<file path=xl/comments1.xml><?xml version="1.0" encoding="utf-8"?>
<comments xmlns="http://schemas.openxmlformats.org/spreadsheetml/2006/main">
  <authors>
    <author>ClaudiaForero</author>
  </authors>
  <commentList>
    <comment ref="I34" authorId="0" shapeId="0">
      <text>
        <r>
          <rPr>
            <b/>
            <sz val="9"/>
            <color indexed="81"/>
            <rFont val="Tahoma"/>
            <family val="2"/>
          </rPr>
          <t>ClaudiaForero:</t>
        </r>
        <r>
          <rPr>
            <sz val="9"/>
            <color indexed="81"/>
            <rFont val="Tahoma"/>
            <family val="2"/>
          </rPr>
          <t xml:space="preserve">
Sec General</t>
        </r>
      </text>
    </comment>
  </commentList>
</comments>
</file>

<file path=xl/sharedStrings.xml><?xml version="1.0" encoding="utf-8"?>
<sst xmlns="http://schemas.openxmlformats.org/spreadsheetml/2006/main" count="996" uniqueCount="582">
  <si>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</si>
  <si>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</si>
  <si>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</si>
  <si>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</si>
  <si>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</si>
  <si>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</si>
  <si>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</si>
  <si>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</si>
  <si>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</si>
  <si>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</si>
  <si>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</si>
  <si>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</si>
  <si>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</si>
  <si>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</si>
  <si>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</si>
  <si>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</si>
  <si>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</si>
  <si>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</si>
  <si>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</si>
  <si>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</si>
  <si>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</si>
  <si>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</si>
  <si>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</si>
  <si>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</si>
  <si>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</si>
  <si>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</si>
  <si>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</si>
  <si>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</si>
  <si>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</si>
  <si>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</si>
  <si>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</si>
  <si>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</si>
  <si>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</si>
  <si>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</si>
  <si>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</si>
  <si>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</si>
  <si>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</si>
  <si>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</si>
  <si>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</si>
  <si>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</si>
  <si>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</si>
  <si>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</si>
  <si>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</si>
  <si>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</si>
  <si>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</si>
  <si>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</si>
  <si>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</si>
  <si>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</si>
  <si>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</si>
  <si>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</si>
  <si>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</si>
  <si>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</si>
  <si>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</si>
  <si>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</si>
  <si>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</si>
  <si>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</si>
  <si>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</si>
  <si>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</si>
  <si>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</si>
  <si>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</si>
  <si>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</si>
  <si>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</si>
  <si>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</si>
  <si>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</si>
  <si>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</si>
  <si>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</si>
  <si>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</si>
  <si>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</si>
  <si>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</si>
  <si>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</si>
  <si>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</si>
  <si>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</si>
  <si>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</si>
  <si>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</si>
  <si>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</si>
  <si>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</si>
  <si>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</si>
  <si>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</si>
  <si>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</si>
  <si>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</si>
  <si>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</si>
  <si>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</si>
  <si>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</si>
  <si>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</si>
  <si>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</si>
  <si>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</si>
  <si>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</si>
  <si>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</si>
  <si>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</si>
  <si>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</si>
  <si>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</si>
  <si>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</si>
  <si>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</si>
  <si>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</si>
  <si>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</si>
  <si>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</si>
  <si>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</si>
  <si>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</si>
  <si>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</si>
  <si>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</si>
  <si>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</si>
  <si>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</si>
  <si>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</si>
  <si>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</si>
  <si>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</si>
  <si>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</si>
  <si>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</si>
  <si>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</si>
  <si>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</si>
  <si>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</si>
  <si>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</si>
  <si>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</si>
  <si>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</si>
  <si>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</si>
  <si>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</si>
  <si>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</si>
  <si>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</si>
  <si>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</si>
  <si>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</si>
  <si>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</si>
  <si>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</si>
  <si>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</si>
  <si>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</si>
  <si>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</si>
  <si>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</si>
  <si>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</si>
  <si>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</si>
  <si>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</si>
  <si>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</si>
  <si>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</si>
  <si>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</si>
  <si>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</si>
  <si>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</si>
  <si>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</si>
  <si>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</si>
  <si>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</si>
  <si>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</si>
  <si>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</si>
  <si>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</si>
  <si>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</si>
  <si>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</si>
  <si>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</si>
  <si>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</si>
  <si>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</si>
  <si>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</si>
  <si>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</si>
  <si>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</si>
  <si>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</si>
  <si>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</si>
  <si>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</si>
  <si>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</si>
  <si>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</si>
  <si>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</si>
  <si>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</si>
  <si>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</si>
  <si>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</si>
  <si>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</si>
  <si>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</si>
  <si>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</si>
  <si>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</si>
  <si>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</si>
  <si>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</si>
  <si>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</si>
  <si>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</si>
  <si>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</si>
  <si>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</si>
  <si>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</si>
  <si>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</si>
  <si>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</si>
  <si>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</si>
  <si>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</si>
  <si>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</si>
  <si>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</si>
  <si>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</si>
  <si>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</si>
  <si>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</si>
  <si>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</si>
  <si>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</si>
  <si>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</si>
  <si>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</si>
  <si>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</si>
  <si>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</si>
  <si>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</si>
  <si>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</si>
  <si>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</si>
  <si>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</si>
  <si>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</si>
  <si>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</si>
  <si>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</si>
  <si>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</si>
  <si>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</si>
  <si>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</si>
  <si>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</si>
  <si>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</si>
  <si>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</si>
  <si>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</si>
  <si>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</si>
  <si>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</si>
  <si>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</si>
  <si>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</si>
  <si>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</si>
  <si>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</si>
  <si>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</si>
  <si>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</si>
  <si>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</si>
  <si>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</si>
  <si>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</si>
  <si>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</si>
  <si>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</si>
  <si>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</si>
  <si>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</si>
  <si>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</si>
  <si>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</si>
  <si>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</si>
  <si>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</si>
  <si>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</si>
  <si>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</si>
  <si>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</si>
  <si>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</si>
  <si>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</si>
  <si>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</si>
  <si>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</si>
  <si>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</si>
  <si>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</si>
  <si>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</si>
  <si>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</si>
  <si>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</si>
  <si>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</si>
  <si>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</si>
  <si>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</si>
  <si>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</si>
  <si>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</si>
  <si>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</si>
  <si>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</si>
  <si>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</si>
  <si>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</si>
  <si>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</si>
  <si>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</si>
  <si>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</si>
  <si>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</si>
  <si>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</si>
  <si>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</si>
  <si>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</si>
  <si>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</si>
  <si>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</si>
  <si>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</si>
  <si>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</si>
  <si>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</si>
  <si>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</si>
  <si>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</si>
  <si>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</si>
  <si>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</si>
  <si>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</si>
  <si>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</si>
  <si>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</si>
  <si>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</si>
  <si>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</si>
  <si>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</si>
  <si>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</si>
  <si>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</si>
  <si>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</si>
  <si>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</si>
  <si>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</si>
  <si>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</si>
  <si>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</si>
  <si>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</si>
  <si>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</si>
  <si>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</si>
  <si>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</si>
  <si>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</si>
  <si>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</si>
  <si>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</si>
  <si>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</si>
  <si>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</si>
  <si>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</si>
  <si>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</si>
  <si>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</si>
  <si>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</si>
  <si>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</si>
  <si>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</si>
  <si>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</si>
  <si>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</si>
  <si>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</si>
  <si>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</si>
  <si>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</si>
  <si>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</si>
  <si>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</si>
  <si>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</si>
  <si>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</si>
  <si>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</si>
  <si>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</si>
  <si>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</si>
  <si>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</si>
  <si>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</si>
  <si>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</si>
  <si>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</si>
  <si>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</si>
  <si>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</si>
  <si>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</si>
  <si>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</si>
  <si>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</si>
  <si>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</si>
  <si>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</si>
  <si>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</si>
  <si>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</si>
  <si>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</si>
  <si>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</si>
  <si>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</si>
  <si>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</si>
  <si>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</si>
  <si>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</si>
  <si>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</si>
  <si>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</si>
  <si>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</si>
  <si>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</si>
  <si>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</si>
  <si>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</si>
  <si>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</si>
  <si>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</si>
  <si>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</si>
  <si>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</si>
  <si>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</si>
  <si>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</si>
  <si>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</si>
  <si>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</si>
  <si>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</si>
  <si>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</si>
  <si>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</si>
  <si>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</si>
  <si>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</si>
  <si>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</si>
  <si>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</si>
  <si>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</si>
  <si>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</si>
  <si>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</si>
  <si>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</si>
  <si>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</si>
  <si>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</si>
  <si>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</si>
  <si>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</si>
  <si>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</si>
  <si>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</si>
  <si>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</si>
  <si>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</si>
  <si>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</si>
  <si>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</si>
  <si>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</si>
  <si>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</si>
  <si>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</si>
  <si>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</si>
  <si>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</si>
  <si>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</si>
  <si>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</si>
  <si>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</si>
  <si>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</si>
  <si>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</si>
  <si>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</si>
  <si>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</si>
  <si>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</si>
  <si>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</si>
  <si>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</si>
  <si>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</si>
  <si>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</si>
  <si>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</si>
  <si>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</si>
  <si>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</si>
  <si>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</si>
  <si>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</si>
  <si>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</si>
  <si>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</si>
  <si>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</si>
  <si>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</si>
  <si>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</si>
  <si>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</si>
  <si>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</si>
  <si>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</si>
  <si>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</si>
  <si>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</si>
  <si>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</si>
  <si>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</si>
  <si>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</si>
  <si>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</si>
  <si>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</si>
  <si>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</si>
  <si>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</si>
  <si>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</si>
  <si>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</si>
  <si>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</si>
  <si>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</si>
  <si>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</si>
  <si>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</si>
  <si>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</si>
  <si>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</si>
  <si>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</si>
  <si>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</si>
  <si>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</si>
  <si>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</si>
  <si>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</si>
  <si>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</si>
  <si>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</si>
  <si>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</si>
  <si>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</si>
  <si>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</si>
  <si>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</si>
  <si>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</si>
  <si>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</si>
  <si>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</si>
  <si>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</si>
  <si>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</si>
  <si>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</si>
  <si>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</si>
  <si>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</si>
  <si>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</si>
  <si>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</si>
  <si>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</si>
  <si>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</si>
  <si>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</si>
  <si>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</si>
  <si>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</si>
  <si>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</si>
  <si>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</si>
  <si>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</si>
  <si>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</si>
  <si>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</si>
  <si>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</si>
  <si>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</si>
  <si>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</si>
  <si>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</si>
  <si>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</si>
  <si>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</si>
  <si>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</si>
  <si>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</si>
  <si>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</si>
  <si>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</si>
  <si>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</si>
  <si>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</si>
  <si>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</si>
  <si>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</si>
  <si>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</si>
  <si>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</si>
  <si>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</si>
  <si>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</si>
  <si>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</si>
  <si>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</si>
  <si>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</si>
  <si>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</si>
  <si>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</si>
  <si>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</si>
  <si>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</si>
  <si>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</si>
  <si>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</si>
  <si>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</si>
  <si>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</si>
  <si>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</si>
  <si>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</si>
  <si>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</si>
  <si>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</si>
  <si>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</si>
  <si>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</si>
  <si>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</si>
  <si>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</si>
  <si>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</si>
  <si>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</si>
  <si>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</si>
  <si>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</si>
  <si>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</si>
  <si>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</si>
  <si>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</si>
  <si>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</si>
  <si>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</si>
  <si>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</si>
  <si>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</si>
  <si>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</si>
  <si>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</si>
  <si>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</si>
  <si>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</si>
  <si>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</si>
  <si>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</si>
  <si>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</si>
  <si>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</si>
  <si>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</si>
  <si>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</si>
  <si>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</si>
  <si>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</si>
  <si>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</si>
  <si>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</si>
  <si>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</si>
  <si>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</si>
  <si>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</si>
  <si>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</si>
  <si>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</si>
  <si>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</si>
  <si>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</si>
  <si>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</si>
  <si>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</si>
  <si>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</si>
  <si>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</si>
  <si>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</si>
  <si>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</si>
  <si>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</si>
  <si>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</si>
  <si>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</si>
  <si>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</si>
  <si>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</si>
  <si>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</si>
  <si>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</si>
  <si>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</si>
  <si>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</si>
  <si>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</si>
  <si>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</si>
  <si>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</si>
  <si>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</si>
  <si>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</si>
  <si>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</si>
  <si>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</si>
  <si>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</si>
  <si>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</si>
  <si>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</si>
  <si>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</si>
  <si>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</si>
  <si>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</si>
  <si>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</si>
  <si>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</si>
  <si>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</si>
  <si>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</si>
  <si>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</si>
  <si>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</si>
  <si>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</si>
  <si>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</si>
  <si>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</si>
  <si>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</si>
  <si>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</si>
  <si>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</si>
  <si>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</si>
  <si>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</si>
  <si>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</si>
  <si>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</si>
  <si>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</si>
  <si>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</si>
  <si>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</si>
  <si>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</si>
  <si>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</si>
  <si>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</si>
  <si>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</si>
  <si>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</si>
  <si>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</si>
  <si>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</si>
  <si>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</si>
  <si>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</si>
  <si>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</si>
  <si>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</si>
  <si>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</si>
  <si>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</si>
  <si>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</si>
  <si>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</si>
  <si>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</si>
  <si>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</si>
  <si>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</si>
  <si>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</si>
  <si>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</si>
  <si>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</si>
  <si>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</si>
  <si>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</si>
  <si>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</si>
  <si>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</si>
  <si>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</si>
  <si>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</si>
  <si>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</si>
  <si>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</si>
  <si>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</si>
  <si>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</si>
  <si>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</si>
  <si>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</si>
  <si>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</si>
  <si>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</si>
  <si>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</si>
  <si>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</si>
  <si>
    <t>Realizar una propuesta estructura sitio web UPRA.</t>
  </si>
  <si>
    <t>Realizar una evaluación para determinar si la UPRA debe edelantar algun tramite durante la vigencia</t>
  </si>
  <si>
    <t>Estudiar y evaluar los procesos en contra de la Unidad para proponer correctivos.</t>
  </si>
  <si>
    <t>1 acta de reunión</t>
  </si>
  <si>
    <t xml:space="preserve">
Felipe Fonseca Fino
Director General
Unidad de Planificación de Tierras Rurales, Adecuación de Tierras y Usos Agropecuarios-UPRA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</si>
</sst>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5"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
      <sz val="9"/>
      <color indexed="81"/>
      <name val="Tahoma"/>
      <family val="2"/>
    </font>
    <font>
      <b/>
      <sz val="9"/>
      <color indexed="81"/>
      <name val="Tahoma"/>
      <family val="2"/>
    </font>
    <font>
      <sz val="10"/>
      <color theme="1"/>
      <name val="Arial"/>
      <family val="2"/>
    </font>
    <font>
      <b/>
      <sz val="20"/>
      <color theme="1"/>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9" fontId="6" fillId="0" borderId="0" applyFont="0" applyFill="0" applyBorder="0" applyAlignment="0" applyProtection="0"/>
    <xf numFmtId="0" fontId="6" fillId="0" borderId="0"/>
    <xf numFmtId="164" fontId="14" fillId="0" borderId="0" applyFont="0" applyFill="0" applyBorder="0" applyAlignment="0" applyProtection="0"/>
    <xf numFmtId="0" fontId="6" fillId="0" borderId="0"/>
  </cellStyleXfs>
  <cellXfs count="258">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13" fillId="4" borderId="0"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5" xfId="0" applyFont="1" applyFill="1" applyBorder="1" applyAlignment="1">
      <alignment horizontal="justify" vertical="center" wrapText="1"/>
    </xf>
    <xf numFmtId="0" fontId="9" fillId="4" borderId="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7" fillId="4" borderId="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0" fontId="15" fillId="0" borderId="0" xfId="0" applyFont="1" applyAlignment="1" applyProtection="1">
      <alignment vertical="center" wrapText="1"/>
      <protection hidden="1"/>
    </xf>
    <xf numFmtId="0" fontId="8" fillId="3" borderId="0" xfId="4" applyFont="1" applyFill="1" applyAlignment="1">
      <alignment vertical="center" wrapText="1"/>
    </xf>
    <xf numFmtId="0" fontId="8" fillId="3" borderId="0" xfId="4" applyFont="1" applyFill="1" applyBorder="1" applyAlignment="1">
      <alignment vertical="center" wrapText="1"/>
    </xf>
    <xf numFmtId="0" fontId="23" fillId="8" borderId="34" xfId="0" applyFont="1" applyFill="1" applyBorder="1" applyAlignment="1">
      <alignment horizontal="center" vertical="center" wrapText="1"/>
    </xf>
    <xf numFmtId="14" fontId="20" fillId="4" borderId="34" xfId="4" applyNumberFormat="1" applyFont="1" applyFill="1" applyBorder="1" applyAlignment="1">
      <alignment horizontal="center" vertical="center" wrapText="1"/>
    </xf>
    <xf numFmtId="14" fontId="20" fillId="4" borderId="34" xfId="4" applyNumberFormat="1" applyFont="1" applyFill="1" applyBorder="1" applyAlignment="1">
      <alignment horizontal="justify" vertical="center" wrapText="1"/>
    </xf>
    <xf numFmtId="0" fontId="20" fillId="4" borderId="34" xfId="4" applyNumberFormat="1" applyFont="1" applyFill="1" applyBorder="1" applyAlignment="1">
      <alignment horizontal="center" vertical="center" wrapText="1"/>
    </xf>
    <xf numFmtId="0" fontId="17" fillId="10" borderId="34" xfId="0" applyFont="1" applyFill="1" applyBorder="1" applyAlignment="1">
      <alignment horizontal="center" vertical="center" wrapText="1"/>
    </xf>
    <xf numFmtId="0" fontId="24" fillId="10" borderId="34" xfId="0" applyNumberFormat="1" applyFont="1" applyFill="1" applyBorder="1" applyAlignment="1" applyProtection="1">
      <alignment horizontal="center" vertical="center" wrapText="1"/>
      <protection hidden="1"/>
    </xf>
    <xf numFmtId="0" fontId="26" fillId="11" borderId="34" xfId="0" applyFont="1" applyFill="1" applyBorder="1" applyAlignment="1">
      <alignment horizontal="center" vertical="center" wrapText="1"/>
    </xf>
    <xf numFmtId="14" fontId="21" fillId="4" borderId="34" xfId="4" applyNumberFormat="1" applyFont="1" applyFill="1" applyBorder="1" applyAlignment="1">
      <alignment horizontal="center" vertical="center" wrapText="1"/>
    </xf>
    <xf numFmtId="14" fontId="21" fillId="4" borderId="34" xfId="4" applyNumberFormat="1" applyFont="1" applyFill="1" applyBorder="1" applyAlignment="1">
      <alignment horizontal="justify" vertical="center" wrapText="1"/>
    </xf>
    <xf numFmtId="0" fontId="21" fillId="4" borderId="34" xfId="4" applyNumberFormat="1" applyFont="1" applyFill="1" applyBorder="1" applyAlignment="1">
      <alignment horizontal="center" vertical="center" wrapText="1"/>
    </xf>
    <xf numFmtId="0" fontId="28" fillId="10" borderId="34" xfId="0" applyFont="1" applyFill="1" applyBorder="1" applyAlignment="1">
      <alignment horizontal="center" vertical="center" wrapText="1"/>
    </xf>
    <xf numFmtId="0" fontId="29" fillId="10" borderId="34" xfId="0" applyNumberFormat="1" applyFont="1" applyFill="1" applyBorder="1" applyAlignment="1" applyProtection="1">
      <alignment horizontal="center" vertical="center" wrapText="1"/>
      <protection hidden="1"/>
    </xf>
    <xf numFmtId="0" fontId="0" fillId="4" borderId="46" xfId="0" applyFill="1" applyBorder="1" applyAlignment="1">
      <alignment horizontal="center" vertical="center"/>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6" fillId="5" borderId="0" xfId="0" applyFont="1" applyFill="1" applyAlignment="1">
      <alignment horizontal="center" vertical="center"/>
    </xf>
    <xf numFmtId="0" fontId="6" fillId="5" borderId="0" xfId="0" applyFont="1" applyFill="1" applyBorder="1" applyAlignment="1">
      <alignment horizontal="center" vertical="center"/>
    </xf>
    <xf numFmtId="0" fontId="6" fillId="5" borderId="18"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0" xfId="0" applyFont="1" applyFill="1" applyAlignment="1">
      <alignment horizontal="center" vertical="center"/>
    </xf>
    <xf numFmtId="0" fontId="9"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9" fillId="4" borderId="6" xfId="0" applyFont="1" applyFill="1" applyBorder="1" applyAlignment="1">
      <alignment horizontal="justify" vertical="center" wrapText="1"/>
    </xf>
    <xf numFmtId="9" fontId="9" fillId="4" borderId="12"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6"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justify" vertical="center" wrapText="1"/>
    </xf>
    <xf numFmtId="9" fontId="10" fillId="4" borderId="5" xfId="0" applyNumberFormat="1" applyFont="1" applyFill="1" applyBorder="1" applyAlignment="1">
      <alignment horizontal="center" vertical="center" wrapText="1"/>
    </xf>
    <xf numFmtId="9" fontId="9" fillId="4" borderId="15" xfId="0" applyNumberFormat="1" applyFont="1" applyFill="1" applyBorder="1" applyAlignment="1">
      <alignment horizontal="center" vertical="center" wrapText="1"/>
    </xf>
    <xf numFmtId="0" fontId="9" fillId="4" borderId="1" xfId="0" applyFont="1" applyFill="1" applyBorder="1" applyAlignment="1">
      <alignment horizontal="justify" vertical="center"/>
    </xf>
    <xf numFmtId="0" fontId="9" fillId="4" borderId="15" xfId="0" applyFont="1" applyFill="1" applyBorder="1" applyAlignment="1">
      <alignment horizontal="justify" vertical="center" wrapText="1"/>
    </xf>
    <xf numFmtId="165" fontId="9" fillId="4" borderId="27" xfId="0" applyNumberFormat="1"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9" fillId="4" borderId="1" xfId="0" applyFont="1" applyFill="1" applyBorder="1" applyAlignment="1">
      <alignment vertical="center" wrapText="1"/>
    </xf>
    <xf numFmtId="165" fontId="9" fillId="4" borderId="1" xfId="0" applyNumberFormat="1" applyFont="1" applyFill="1" applyBorder="1" applyAlignment="1">
      <alignment horizontal="center" vertical="center" wrapText="1"/>
    </xf>
    <xf numFmtId="0" fontId="9" fillId="4" borderId="12" xfId="0" applyFont="1" applyFill="1" applyBorder="1" applyAlignment="1">
      <alignment vertical="center" wrapText="1"/>
    </xf>
    <xf numFmtId="0" fontId="9" fillId="4" borderId="15" xfId="0" applyFont="1" applyFill="1" applyBorder="1" applyAlignment="1">
      <alignment vertical="center" wrapText="1"/>
    </xf>
    <xf numFmtId="0" fontId="9" fillId="4" borderId="47" xfId="0" applyFont="1" applyFill="1" applyBorder="1" applyAlignment="1">
      <alignment horizontal="justify" vertical="center" wrapText="1"/>
    </xf>
    <xf numFmtId="0" fontId="9" fillId="4" borderId="48" xfId="0" applyFont="1" applyFill="1" applyBorder="1" applyAlignment="1">
      <alignment horizontal="center" vertical="center" wrapText="1"/>
    </xf>
    <xf numFmtId="0" fontId="9" fillId="4" borderId="48" xfId="0" applyFont="1" applyFill="1" applyBorder="1" applyAlignment="1">
      <alignment horizontal="justify" vertical="center" wrapText="1"/>
    </xf>
    <xf numFmtId="9" fontId="9" fillId="4" borderId="48" xfId="0" applyNumberFormat="1" applyFont="1" applyFill="1" applyBorder="1" applyAlignment="1">
      <alignment horizontal="center" vertical="center" wrapText="1"/>
    </xf>
    <xf numFmtId="165" fontId="9" fillId="4" borderId="48" xfId="1" applyNumberFormat="1" applyFont="1" applyFill="1" applyBorder="1" applyAlignment="1">
      <alignment horizontal="center" vertical="center" wrapText="1"/>
    </xf>
    <xf numFmtId="9" fontId="9" fillId="4" borderId="49" xfId="0" applyNumberFormat="1" applyFont="1" applyFill="1" applyBorder="1" applyAlignment="1">
      <alignment horizontal="center" vertical="center" wrapText="1"/>
    </xf>
    <xf numFmtId="0" fontId="2" fillId="4" borderId="6" xfId="0" applyFont="1" applyFill="1" applyBorder="1" applyAlignment="1">
      <alignment vertical="center" wrapText="1"/>
    </xf>
    <xf numFmtId="0" fontId="9" fillId="4" borderId="6" xfId="0" applyFont="1" applyFill="1" applyBorder="1" applyAlignment="1">
      <alignment vertical="center" wrapText="1"/>
    </xf>
    <xf numFmtId="0" fontId="9" fillId="4" borderId="6" xfId="0" applyFont="1" applyFill="1" applyBorder="1" applyAlignment="1">
      <alignment horizontal="center" vertical="center"/>
    </xf>
    <xf numFmtId="9" fontId="10" fillId="4" borderId="6" xfId="1" applyFont="1" applyFill="1" applyBorder="1" applyAlignment="1">
      <alignment horizontal="center" vertical="center"/>
    </xf>
    <xf numFmtId="9" fontId="2" fillId="4" borderId="6" xfId="1" applyFont="1" applyFill="1" applyBorder="1" applyAlignment="1">
      <alignment horizontal="center" vertical="center"/>
    </xf>
    <xf numFmtId="9" fontId="9" fillId="4" borderId="6" xfId="1" applyFont="1" applyFill="1" applyBorder="1" applyAlignment="1">
      <alignment horizontal="center" vertical="center"/>
    </xf>
    <xf numFmtId="0" fontId="34" fillId="4" borderId="0" xfId="0" applyFont="1" applyFill="1" applyBorder="1" applyAlignment="1">
      <alignment vertical="center" wrapText="1"/>
    </xf>
    <xf numFmtId="0" fontId="2" fillId="4" borderId="18" xfId="0" applyFont="1" applyFill="1" applyBorder="1" applyAlignment="1">
      <alignment vertical="center" wrapText="1"/>
    </xf>
    <xf numFmtId="0" fontId="2" fillId="4" borderId="25" xfId="0" applyFont="1" applyFill="1" applyBorder="1" applyAlignment="1">
      <alignment vertical="center" wrapText="1"/>
    </xf>
    <xf numFmtId="0" fontId="9" fillId="4" borderId="0" xfId="0" applyFont="1" applyFill="1"/>
    <xf numFmtId="165" fontId="9" fillId="4" borderId="30" xfId="1" applyNumberFormat="1" applyFont="1" applyFill="1" applyBorder="1" applyAlignment="1">
      <alignment horizontal="center" vertical="center" wrapText="1"/>
    </xf>
    <xf numFmtId="165" fontId="9" fillId="4" borderId="28" xfId="1" applyNumberFormat="1" applyFont="1" applyFill="1" applyBorder="1" applyAlignment="1">
      <alignment horizontal="center" vertical="center" wrapText="1"/>
    </xf>
    <xf numFmtId="165" fontId="9" fillId="4" borderId="44" xfId="1" applyNumberFormat="1" applyFont="1" applyFill="1" applyBorder="1" applyAlignment="1">
      <alignment horizontal="center" vertical="center" wrapText="1"/>
    </xf>
    <xf numFmtId="9" fontId="9" fillId="4" borderId="30" xfId="1" applyFont="1" applyFill="1" applyBorder="1" applyAlignment="1">
      <alignment horizontal="center" vertical="center" wrapText="1"/>
    </xf>
    <xf numFmtId="9" fontId="9" fillId="4" borderId="28" xfId="1" applyFont="1" applyFill="1" applyBorder="1" applyAlignment="1">
      <alignment horizontal="center" vertical="center" wrapText="1"/>
    </xf>
    <xf numFmtId="9" fontId="9" fillId="4" borderId="44" xfId="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0" fontId="9" fillId="4" borderId="5" xfId="0"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165" fontId="9" fillId="4" borderId="29" xfId="1" applyNumberFormat="1" applyFont="1" applyFill="1" applyBorder="1" applyAlignment="1">
      <alignment horizontal="center" vertical="center" wrapText="1"/>
    </xf>
    <xf numFmtId="165" fontId="9" fillId="4" borderId="27" xfId="1" applyNumberFormat="1" applyFont="1" applyFill="1" applyBorder="1" applyAlignment="1">
      <alignment horizontal="center" vertical="center" wrapText="1"/>
    </xf>
    <xf numFmtId="165" fontId="9" fillId="4" borderId="43"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15"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9" fontId="9" fillId="4" borderId="13" xfId="0" applyNumberFormat="1" applyFont="1" applyFill="1" applyBorder="1" applyAlignment="1">
      <alignment horizontal="center" vertical="center" wrapText="1"/>
    </xf>
    <xf numFmtId="0" fontId="9" fillId="4" borderId="16" xfId="0" applyFont="1" applyFill="1" applyBorder="1" applyAlignment="1">
      <alignment horizontal="center" vertical="center" wrapText="1"/>
    </xf>
    <xf numFmtId="9" fontId="9" fillId="4" borderId="12" xfId="1"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24" xfId="0" applyFont="1" applyFill="1" applyBorder="1" applyAlignment="1">
      <alignment horizontal="center" vertical="center" wrapText="1"/>
    </xf>
    <xf numFmtId="9" fontId="9" fillId="4" borderId="6" xfId="0" applyNumberFormat="1" applyFont="1" applyFill="1" applyBorder="1" applyAlignment="1">
      <alignment horizontal="center" vertical="center" wrapText="1"/>
    </xf>
    <xf numFmtId="9" fontId="9" fillId="4" borderId="6" xfId="1" applyFont="1" applyFill="1" applyBorder="1" applyAlignment="1">
      <alignment horizontal="center" vertical="center" wrapText="1"/>
    </xf>
    <xf numFmtId="9" fontId="9" fillId="4" borderId="5" xfId="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165" fontId="9" fillId="4" borderId="43"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9" fillId="4" borderId="6" xfId="0" applyFont="1" applyFill="1" applyBorder="1" applyAlignment="1">
      <alignment horizontal="justify" vertical="center" wrapText="1"/>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165" fontId="9" fillId="4" borderId="6" xfId="0" applyNumberFormat="1" applyFont="1" applyFill="1" applyBorder="1" applyAlignment="1">
      <alignment horizontal="center" vertical="center" wrapText="1"/>
    </xf>
    <xf numFmtId="165" fontId="9" fillId="4" borderId="29" xfId="0"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6" xfId="1" applyNumberFormat="1" applyFont="1" applyFill="1" applyBorder="1" applyAlignment="1">
      <alignment horizontal="center" vertical="center" wrapText="1"/>
    </xf>
    <xf numFmtId="9" fontId="9" fillId="4" borderId="16" xfId="0" applyNumberFormat="1" applyFont="1" applyFill="1" applyBorder="1" applyAlignment="1">
      <alignment horizontal="center" vertical="center" wrapText="1"/>
    </xf>
    <xf numFmtId="165" fontId="9" fillId="4" borderId="13" xfId="0" applyNumberFormat="1" applyFont="1" applyFill="1" applyBorder="1" applyAlignment="1">
      <alignment horizontal="center" vertical="center" wrapText="1"/>
    </xf>
    <xf numFmtId="165" fontId="9" fillId="4" borderId="16" xfId="0" applyNumberFormat="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9" fontId="9" fillId="4" borderId="44" xfId="0" applyNumberFormat="1" applyFont="1" applyFill="1" applyBorder="1" applyAlignment="1">
      <alignment horizontal="center" vertical="center" wrapText="1"/>
    </xf>
    <xf numFmtId="9" fontId="9" fillId="4" borderId="29"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3" xfId="0" applyFont="1" applyFill="1" applyBorder="1" applyAlignment="1">
      <alignment horizontal="center" vertical="center"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23" xfId="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4" borderId="28" xfId="0" applyNumberFormat="1" applyFont="1" applyFill="1" applyBorder="1" applyAlignment="1">
      <alignment horizontal="center" vertical="center" wrapText="1"/>
    </xf>
    <xf numFmtId="165" fontId="9" fillId="4" borderId="44"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9" fontId="9" fillId="4" borderId="43" xfId="0" applyNumberFormat="1" applyFont="1" applyFill="1" applyBorder="1" applyAlignment="1">
      <alignment horizontal="center" vertical="center" wrapText="1"/>
    </xf>
    <xf numFmtId="0" fontId="27" fillId="3" borderId="34" xfId="4" applyFont="1" applyFill="1" applyBorder="1" applyAlignment="1">
      <alignment horizontal="center" vertical="center" wrapText="1"/>
    </xf>
    <xf numFmtId="0" fontId="21" fillId="4" borderId="34" xfId="4" applyFont="1" applyFill="1" applyBorder="1" applyAlignment="1">
      <alignment horizontal="justify" vertical="center" wrapText="1"/>
    </xf>
    <xf numFmtId="0" fontId="17" fillId="8" borderId="34" xfId="0" applyFont="1" applyFill="1" applyBorder="1" applyAlignment="1">
      <alignment horizontal="left" vertical="center" wrapText="1"/>
    </xf>
    <xf numFmtId="0" fontId="22" fillId="4" borderId="34" xfId="4" applyFont="1" applyFill="1" applyBorder="1" applyAlignment="1">
      <alignment horizontal="left" vertical="center" wrapText="1"/>
    </xf>
    <xf numFmtId="164" fontId="20" fillId="4" borderId="34" xfId="3" applyFont="1" applyFill="1" applyBorder="1" applyAlignment="1">
      <alignment horizontal="center" vertical="center" wrapText="1"/>
    </xf>
    <xf numFmtId="0" fontId="26" fillId="11" borderId="34" xfId="0" applyFont="1" applyFill="1" applyBorder="1" applyAlignment="1">
      <alignment horizontal="center" vertical="center" wrapText="1"/>
    </xf>
    <xf numFmtId="0" fontId="20" fillId="4" borderId="34" xfId="4" applyFont="1" applyFill="1" applyBorder="1" applyAlignment="1">
      <alignment horizontal="left" vertical="center" wrapText="1"/>
    </xf>
    <xf numFmtId="9" fontId="20" fillId="4" borderId="34" xfId="1" applyFont="1" applyFill="1" applyBorder="1" applyAlignment="1">
      <alignment horizontal="center" vertical="center" wrapText="1"/>
    </xf>
    <xf numFmtId="0" fontId="17" fillId="8" borderId="35" xfId="0" applyFont="1" applyFill="1" applyBorder="1" applyAlignment="1">
      <alignment horizontal="left" vertical="center" wrapText="1"/>
    </xf>
    <xf numFmtId="0" fontId="17" fillId="8" borderId="36" xfId="0" applyFont="1" applyFill="1" applyBorder="1" applyAlignment="1">
      <alignment horizontal="left" vertical="center" wrapText="1"/>
    </xf>
    <xf numFmtId="0" fontId="17" fillId="8" borderId="37" xfId="0" applyFont="1" applyFill="1" applyBorder="1" applyAlignment="1">
      <alignment horizontal="left" vertical="center" wrapText="1"/>
    </xf>
    <xf numFmtId="0" fontId="17" fillId="8" borderId="38"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39" xfId="0" applyFont="1" applyFill="1" applyBorder="1" applyAlignment="1">
      <alignment horizontal="left" vertical="center" wrapText="1"/>
    </xf>
    <xf numFmtId="0" fontId="17" fillId="8" borderId="40" xfId="0" applyFont="1" applyFill="1" applyBorder="1" applyAlignment="1">
      <alignment horizontal="left" vertical="center" wrapText="1"/>
    </xf>
    <xf numFmtId="0" fontId="17" fillId="8" borderId="41" xfId="0" applyFont="1" applyFill="1" applyBorder="1" applyAlignment="1">
      <alignment horizontal="left" vertical="center" wrapText="1"/>
    </xf>
    <xf numFmtId="0" fontId="17" fillId="8" borderId="42" xfId="0" applyFont="1" applyFill="1" applyBorder="1" applyAlignment="1">
      <alignment horizontal="left" vertical="center" wrapText="1"/>
    </xf>
    <xf numFmtId="0" fontId="20" fillId="4" borderId="35" xfId="4" applyFont="1" applyFill="1" applyBorder="1" applyAlignment="1">
      <alignment horizontal="center" vertical="center" wrapText="1"/>
    </xf>
    <xf numFmtId="0" fontId="20" fillId="4" borderId="36" xfId="4" applyFont="1" applyFill="1" applyBorder="1" applyAlignment="1">
      <alignment horizontal="center" vertical="center" wrapText="1"/>
    </xf>
    <xf numFmtId="0" fontId="20" fillId="4" borderId="37" xfId="4" applyFont="1" applyFill="1" applyBorder="1" applyAlignment="1">
      <alignment horizontal="center" vertical="center" wrapText="1"/>
    </xf>
    <xf numFmtId="0" fontId="20" fillId="4" borderId="38" xfId="4" applyFont="1" applyFill="1" applyBorder="1" applyAlignment="1">
      <alignment horizontal="center" vertical="center" wrapText="1"/>
    </xf>
    <xf numFmtId="0" fontId="20" fillId="4" borderId="0" xfId="4" applyFont="1" applyFill="1" applyBorder="1" applyAlignment="1">
      <alignment horizontal="center" vertical="center" wrapText="1"/>
    </xf>
    <xf numFmtId="0" fontId="20" fillId="4" borderId="39" xfId="4" applyFont="1" applyFill="1" applyBorder="1" applyAlignment="1">
      <alignment horizontal="center" vertical="center" wrapText="1"/>
    </xf>
    <xf numFmtId="0" fontId="20" fillId="4" borderId="40" xfId="4" applyFont="1" applyFill="1" applyBorder="1" applyAlignment="1">
      <alignment horizontal="center" vertical="center" wrapText="1"/>
    </xf>
    <xf numFmtId="0" fontId="20" fillId="4" borderId="41" xfId="4" applyFont="1" applyFill="1" applyBorder="1" applyAlignment="1">
      <alignment horizontal="center" vertical="center" wrapText="1"/>
    </xf>
    <xf numFmtId="0" fontId="20" fillId="4" borderId="42" xfId="4" applyFont="1" applyFill="1" applyBorder="1" applyAlignment="1">
      <alignment horizontal="center" vertical="center" wrapText="1"/>
    </xf>
    <xf numFmtId="0" fontId="20" fillId="4" borderId="34" xfId="4" applyFont="1" applyFill="1" applyBorder="1"/>
    <xf numFmtId="0" fontId="17" fillId="8" borderId="34" xfId="0" applyFont="1" applyFill="1" applyBorder="1" applyAlignment="1">
      <alignment horizontal="left" vertical="center"/>
    </xf>
    <xf numFmtId="0" fontId="30" fillId="4" borderId="34" xfId="4" applyFont="1" applyFill="1" applyBorder="1" applyAlignment="1">
      <alignment horizontal="justify" vertical="center" wrapText="1"/>
    </xf>
    <xf numFmtId="0" fontId="30" fillId="4" borderId="34" xfId="4" applyFont="1" applyFill="1" applyBorder="1" applyAlignment="1">
      <alignment horizontal="center" vertical="center" wrapText="1"/>
    </xf>
    <xf numFmtId="0" fontId="25" fillId="4" borderId="34" xfId="4" applyFont="1" applyFill="1" applyBorder="1" applyAlignment="1">
      <alignment horizontal="left" vertical="center" wrapText="1"/>
    </xf>
    <xf numFmtId="0" fontId="21" fillId="4" borderId="34" xfId="4" applyFont="1" applyFill="1" applyBorder="1" applyAlignment="1">
      <alignment horizontal="left" vertical="center" wrapText="1"/>
    </xf>
    <xf numFmtId="0" fontId="8" fillId="3" borderId="34" xfId="4" applyFont="1" applyFill="1" applyBorder="1" applyAlignment="1">
      <alignment horizontal="center" vertical="center" wrapText="1"/>
    </xf>
    <xf numFmtId="0" fontId="20" fillId="4" borderId="34" xfId="4" applyFont="1" applyFill="1" applyBorder="1" applyAlignment="1">
      <alignment horizontal="justify" vertical="center" wrapText="1"/>
    </xf>
    <xf numFmtId="0" fontId="23" fillId="8" borderId="34" xfId="0" applyFont="1" applyFill="1" applyBorder="1" applyAlignment="1">
      <alignment horizontal="center" vertical="center" wrapText="1"/>
    </xf>
    <xf numFmtId="0" fontId="15" fillId="0" borderId="31" xfId="0" applyFont="1" applyBorder="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15" fillId="0" borderId="33" xfId="0" applyFont="1" applyBorder="1" applyAlignment="1" applyProtection="1">
      <alignment horizontal="center" vertical="center" wrapText="1"/>
      <protection hidden="1"/>
    </xf>
    <xf numFmtId="0" fontId="16" fillId="8" borderId="31" xfId="0" applyFont="1" applyFill="1" applyBorder="1" applyAlignment="1" applyProtection="1">
      <alignment horizontal="center" vertical="center" wrapText="1"/>
      <protection hidden="1"/>
    </xf>
    <xf numFmtId="0" fontId="18" fillId="8" borderId="31" xfId="0" applyFont="1" applyFill="1" applyBorder="1" applyAlignment="1" applyProtection="1">
      <alignment horizontal="center" vertical="center" wrapText="1"/>
      <protection hidden="1"/>
    </xf>
    <xf numFmtId="0" fontId="18" fillId="8" borderId="32" xfId="0" applyFont="1" applyFill="1" applyBorder="1" applyAlignment="1" applyProtection="1">
      <alignment horizontal="center" vertical="center" wrapText="1"/>
      <protection hidden="1"/>
    </xf>
    <xf numFmtId="0" fontId="18" fillId="8" borderId="33" xfId="0" applyFont="1" applyFill="1" applyBorder="1" applyAlignment="1" applyProtection="1">
      <alignment horizontal="center" vertical="center" wrapText="1"/>
      <protection hidden="1"/>
    </xf>
    <xf numFmtId="0" fontId="16" fillId="4" borderId="31" xfId="0" applyFont="1" applyFill="1" applyBorder="1" applyAlignment="1" applyProtection="1">
      <alignment horizontal="center" vertical="center" wrapText="1"/>
      <protection hidden="1"/>
    </xf>
    <xf numFmtId="0" fontId="16" fillId="4" borderId="32" xfId="0" applyFont="1" applyFill="1" applyBorder="1" applyAlignment="1" applyProtection="1">
      <alignment horizontal="center" vertical="center" wrapText="1"/>
      <protection hidden="1"/>
    </xf>
    <xf numFmtId="0" fontId="16" fillId="4" borderId="33" xfId="0" applyFont="1" applyFill="1" applyBorder="1" applyAlignment="1" applyProtection="1">
      <alignment horizontal="center" vertical="center" wrapText="1"/>
      <protection hidden="1"/>
    </xf>
    <xf numFmtId="0" fontId="19" fillId="9" borderId="0" xfId="0"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14</xdr:col>
      <xdr:colOff>362854</xdr:colOff>
      <xdr:row>138</xdr:row>
      <xdr:rowOff>141970</xdr:rowOff>
    </xdr:from>
    <xdr:to>
      <xdr:col>14</xdr:col>
      <xdr:colOff>1406072</xdr:colOff>
      <xdr:row>138</xdr:row>
      <xdr:rowOff>725717</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45016961" y="265776077"/>
          <a:ext cx="1043218" cy="583747"/>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4400" b="1">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547543</xdr:colOff>
      <xdr:row>138</xdr:row>
      <xdr:rowOff>127000</xdr:rowOff>
    </xdr:from>
    <xdr:to>
      <xdr:col>16</xdr:col>
      <xdr:colOff>1719407</xdr:colOff>
      <xdr:row>138</xdr:row>
      <xdr:rowOff>825500</xdr:rowOff>
    </xdr:to>
    <xdr:sp macro="" textlink="">
      <xdr:nvSpPr>
        <xdr:cNvPr id="7" name="Elipse 6">
          <a:extLst>
            <a:ext uri="{FF2B5EF4-FFF2-40B4-BE49-F238E27FC236}">
              <a16:creationId xmlns:a16="http://schemas.microsoft.com/office/drawing/2014/main" id="{00000000-0008-0000-0000-000007000000}"/>
            </a:ext>
          </a:extLst>
        </xdr:cNvPr>
        <xdr:cNvSpPr/>
      </xdr:nvSpPr>
      <xdr:spPr>
        <a:xfrm>
          <a:off x="49633043" y="265588750"/>
          <a:ext cx="1171864" cy="6985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s-CO" sz="4400" b="1">
              <a:latin typeface="Arial" panose="020B0604020202020204" pitchFamily="34" charset="0"/>
              <a:cs typeface="Arial" panose="020B0604020202020204" pitchFamily="34" charset="0"/>
            </a:rPr>
            <a:t> x</a:t>
          </a:r>
          <a:endParaRPr lang="es-CO" sz="2800" b="1">
            <a:latin typeface="Arial" panose="020B0604020202020204" pitchFamily="34" charset="0"/>
            <a:cs typeface="Arial" panose="020B0604020202020204" pitchFamily="34" charset="0"/>
          </a:endParaRPr>
        </a:p>
      </xdr:txBody>
    </xdr:sp>
    <xdr:clientData/>
  </xdr:twoCellAnchor>
  <xdr:twoCellAnchor editAs="oneCell">
    <xdr:from>
      <xdr:col>10</xdr:col>
      <xdr:colOff>190500</xdr:colOff>
      <xdr:row>147</xdr:row>
      <xdr:rowOff>266700</xdr:rowOff>
    </xdr:from>
    <xdr:to>
      <xdr:col>13</xdr:col>
      <xdr:colOff>38100</xdr:colOff>
      <xdr:row>147</xdr:row>
      <xdr:rowOff>1638300</xdr:rowOff>
    </xdr:to>
    <xdr:pic>
      <xdr:nvPicPr>
        <xdr:cNvPr id="5" name="Imagen 4"/>
        <xdr:cNvPicPr/>
      </xdr:nvPicPr>
      <xdr:blipFill rotWithShape="1">
        <a:blip xmlns:r="http://schemas.openxmlformats.org/officeDocument/2006/relationships" r:embed="rId2"/>
        <a:srcRect l="32536" t="76293" r="53973" b="15603"/>
        <a:stretch/>
      </xdr:blipFill>
      <xdr:spPr bwMode="auto">
        <a:xfrm>
          <a:off x="35737800" y="278968200"/>
          <a:ext cx="6553200" cy="13716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0</xdr:colOff>
      <xdr:row>139</xdr:row>
      <xdr:rowOff>430892</xdr:rowOff>
    </xdr:from>
    <xdr:to>
      <xdr:col>15</xdr:col>
      <xdr:colOff>2018393</xdr:colOff>
      <xdr:row>139</xdr:row>
      <xdr:rowOff>1433742</xdr:rowOff>
    </xdr:to>
    <xdr:pic>
      <xdr:nvPicPr>
        <xdr:cNvPr id="6" name="Imagen 5"/>
        <xdr:cNvPicPr/>
      </xdr:nvPicPr>
      <xdr:blipFill rotWithShape="1">
        <a:blip xmlns:r="http://schemas.openxmlformats.org/officeDocument/2006/relationships" r:embed="rId3"/>
        <a:srcRect b="18120"/>
        <a:stretch/>
      </xdr:blipFill>
      <xdr:spPr bwMode="auto">
        <a:xfrm>
          <a:off x="44654107" y="266994821"/>
          <a:ext cx="3878036" cy="1002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Y852"/>
  <sheetViews>
    <sheetView tabSelected="1" showRuler="0" topLeftCell="H1" zoomScale="42" zoomScaleNormal="42" zoomScaleSheetLayoutView="25" zoomScalePageLayoutView="70" workbookViewId="0">
      <pane ySplit="5" topLeftCell="A51" activePane="bottomLeft" state="frozen"/>
      <selection pane="bottomLeft" activeCell="M52" sqref="M52:M54"/>
    </sheetView>
  </sheetViews>
  <sheetFormatPr baseColWidth="10" defaultColWidth="11.42578125" defaultRowHeight="0" customHeight="1" zeroHeight="1" x14ac:dyDescent="0.2"/>
  <cols>
    <col min="1" max="1" width="1" style="6" customWidth="1"/>
    <col min="2" max="2" width="74.5703125" style="12" customWidth="1"/>
    <col min="3" max="3" width="30.28515625" style="12" customWidth="1"/>
    <col min="4" max="4" width="37.140625" style="12" customWidth="1"/>
    <col min="5" max="5" width="57.5703125" style="12" customWidth="1"/>
    <col min="6" max="6" width="86.85546875" style="12" customWidth="1"/>
    <col min="7" max="7" width="74.28515625" style="12" customWidth="1"/>
    <col min="8" max="8" width="48.28515625" style="12" customWidth="1"/>
    <col min="9" max="9" width="80.85546875" style="12" customWidth="1"/>
    <col min="10" max="10" width="40.85546875" style="12" customWidth="1"/>
    <col min="11" max="11" width="43.42578125" style="12" customWidth="1"/>
    <col min="12" max="12" width="28.42578125" style="12" customWidth="1"/>
    <col min="13" max="13" width="28.5703125" style="12" customWidth="1"/>
    <col min="14" max="14" width="37.7109375" style="12" customWidth="1"/>
    <col min="15" max="15" width="28" style="12" customWidth="1"/>
    <col min="16" max="16" width="38" style="12" customWidth="1"/>
    <col min="17" max="17" width="29.28515625" style="12" customWidth="1"/>
    <col min="18" max="18" width="7.7109375" style="12" customWidth="1"/>
    <col min="19" max="16356" width="11.42578125" style="12"/>
    <col min="16357" max="16384" width="2.85546875" style="12" customWidth="1"/>
  </cols>
  <sheetData>
    <row r="1" spans="1:108" ht="12.75" x14ac:dyDescent="0.2">
      <c r="A1" s="5"/>
      <c r="B1" s="11"/>
      <c r="C1" s="11"/>
      <c r="D1" s="11"/>
      <c r="E1" s="11"/>
      <c r="F1" s="11"/>
      <c r="G1" s="11"/>
      <c r="H1" s="11"/>
      <c r="I1" s="11"/>
      <c r="J1" s="11"/>
      <c r="K1" s="11"/>
      <c r="L1" s="11"/>
      <c r="M1" s="11"/>
      <c r="N1" s="11"/>
      <c r="O1" s="11"/>
      <c r="P1" s="11"/>
      <c r="Q1" s="11"/>
      <c r="R1" s="11"/>
    </row>
    <row r="2" spans="1:108" ht="36" customHeight="1" x14ac:dyDescent="0.2">
      <c r="A2" s="5"/>
      <c r="B2" s="183"/>
      <c r="C2" s="183"/>
      <c r="D2" s="183"/>
      <c r="E2" s="184" t="s">
        <v>0</v>
      </c>
      <c r="F2" s="184"/>
      <c r="G2" s="184"/>
      <c r="H2" s="184"/>
      <c r="I2" s="184"/>
      <c r="J2" s="185" t="s">
        <v>1</v>
      </c>
      <c r="K2" s="185"/>
      <c r="L2" s="187" t="s">
        <v>225</v>
      </c>
      <c r="M2" s="188"/>
      <c r="N2" s="188"/>
      <c r="O2" s="188"/>
      <c r="P2" s="188"/>
      <c r="Q2" s="189"/>
      <c r="R2" s="11"/>
    </row>
    <row r="3" spans="1:108" ht="36" customHeight="1" x14ac:dyDescent="0.2">
      <c r="A3" s="5"/>
      <c r="B3" s="183"/>
      <c r="C3" s="183"/>
      <c r="D3" s="183"/>
      <c r="E3" s="184"/>
      <c r="F3" s="184"/>
      <c r="G3" s="184"/>
      <c r="H3" s="184"/>
      <c r="I3" s="184"/>
      <c r="J3" s="185" t="s">
        <v>2</v>
      </c>
      <c r="K3" s="185"/>
      <c r="L3" s="187">
        <v>1</v>
      </c>
      <c r="M3" s="188"/>
      <c r="N3" s="188"/>
      <c r="O3" s="188"/>
      <c r="P3" s="188"/>
      <c r="Q3" s="189"/>
      <c r="R3" s="11"/>
    </row>
    <row r="4" spans="1:108" ht="36" customHeight="1" x14ac:dyDescent="0.2">
      <c r="A4" s="5"/>
      <c r="B4" s="183"/>
      <c r="C4" s="183"/>
      <c r="D4" s="183"/>
      <c r="E4" s="184"/>
      <c r="F4" s="184"/>
      <c r="G4" s="184"/>
      <c r="H4" s="184"/>
      <c r="I4" s="184"/>
      <c r="J4" s="186" t="s">
        <v>3</v>
      </c>
      <c r="K4" s="186"/>
      <c r="L4" s="190">
        <v>43727</v>
      </c>
      <c r="M4" s="188"/>
      <c r="N4" s="188"/>
      <c r="O4" s="188"/>
      <c r="P4" s="188"/>
      <c r="Q4" s="189"/>
      <c r="R4" s="11"/>
    </row>
    <row r="5" spans="1:108" s="13" customFormat="1" ht="169.5" customHeight="1" thickBot="1" x14ac:dyDescent="0.25">
      <c r="A5" s="1"/>
      <c r="B5" s="17" t="s">
        <v>4</v>
      </c>
      <c r="C5" s="17" t="s">
        <v>93</v>
      </c>
      <c r="D5" s="17" t="s">
        <v>94</v>
      </c>
      <c r="E5" s="17" t="s">
        <v>95</v>
      </c>
      <c r="F5" s="17" t="s">
        <v>96</v>
      </c>
      <c r="G5" s="17" t="s">
        <v>97</v>
      </c>
      <c r="H5" s="17" t="s">
        <v>98</v>
      </c>
      <c r="I5" s="17" t="s">
        <v>99</v>
      </c>
      <c r="J5" s="17" t="s">
        <v>100</v>
      </c>
      <c r="K5" s="17" t="s">
        <v>101</v>
      </c>
      <c r="L5" s="17" t="s">
        <v>102</v>
      </c>
      <c r="M5" s="17" t="s">
        <v>103</v>
      </c>
      <c r="N5" s="17" t="s">
        <v>104</v>
      </c>
      <c r="O5" s="17" t="s">
        <v>105</v>
      </c>
      <c r="P5" s="17" t="s">
        <v>106</v>
      </c>
      <c r="Q5" s="17" t="s">
        <v>107</v>
      </c>
      <c r="R5" s="7"/>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row>
    <row r="6" spans="1:108" s="7" customFormat="1" ht="171" customHeight="1" x14ac:dyDescent="0.2">
      <c r="A6" s="3"/>
      <c r="B6" s="118" t="s">
        <v>419</v>
      </c>
      <c r="C6" s="116" t="s">
        <v>15</v>
      </c>
      <c r="D6" s="116" t="s">
        <v>220</v>
      </c>
      <c r="E6" s="116" t="s">
        <v>38</v>
      </c>
      <c r="F6" s="116" t="s">
        <v>222</v>
      </c>
      <c r="G6" s="66" t="s">
        <v>447</v>
      </c>
      <c r="H6" s="66" t="s">
        <v>133</v>
      </c>
      <c r="I6" s="66" t="s">
        <v>219</v>
      </c>
      <c r="J6" s="66" t="s">
        <v>446</v>
      </c>
      <c r="K6" s="66" t="s">
        <v>46</v>
      </c>
      <c r="L6" s="75">
        <v>1</v>
      </c>
      <c r="M6" s="76">
        <v>0</v>
      </c>
      <c r="N6" s="133">
        <f>AVERAGE(M6:M12)</f>
        <v>0.28285714285714286</v>
      </c>
      <c r="O6" s="76">
        <v>1</v>
      </c>
      <c r="P6" s="133">
        <f>AVERAGE(O6:O12)</f>
        <v>0.71714285714285708</v>
      </c>
      <c r="Q6" s="121">
        <f>+N6+P6</f>
        <v>1</v>
      </c>
      <c r="R6" s="16"/>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row>
    <row r="7" spans="1:108" s="7" customFormat="1" ht="171" customHeight="1" x14ac:dyDescent="0.2">
      <c r="A7" s="3"/>
      <c r="B7" s="126"/>
      <c r="C7" s="120"/>
      <c r="D7" s="120"/>
      <c r="E7" s="120"/>
      <c r="F7" s="120"/>
      <c r="G7" s="68" t="s">
        <v>448</v>
      </c>
      <c r="H7" s="68" t="s">
        <v>133</v>
      </c>
      <c r="I7" s="68" t="s">
        <v>213</v>
      </c>
      <c r="J7" s="68" t="s">
        <v>439</v>
      </c>
      <c r="K7" s="68" t="s">
        <v>46</v>
      </c>
      <c r="L7" s="76">
        <v>1</v>
      </c>
      <c r="M7" s="76">
        <v>0</v>
      </c>
      <c r="N7" s="133"/>
      <c r="O7" s="76">
        <v>1</v>
      </c>
      <c r="P7" s="133"/>
      <c r="Q7" s="121"/>
      <c r="R7" s="16"/>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row>
    <row r="8" spans="1:108" s="7" customFormat="1" ht="171" customHeight="1" x14ac:dyDescent="0.2">
      <c r="A8" s="3"/>
      <c r="B8" s="126"/>
      <c r="C8" s="120"/>
      <c r="D8" s="120"/>
      <c r="E8" s="120"/>
      <c r="F8" s="120"/>
      <c r="G8" s="68" t="s">
        <v>449</v>
      </c>
      <c r="H8" s="68" t="s">
        <v>133</v>
      </c>
      <c r="I8" s="68" t="s">
        <v>214</v>
      </c>
      <c r="J8" s="68" t="s">
        <v>439</v>
      </c>
      <c r="K8" s="68" t="s">
        <v>46</v>
      </c>
      <c r="L8" s="76">
        <v>1</v>
      </c>
      <c r="M8" s="76">
        <v>0.23</v>
      </c>
      <c r="N8" s="133"/>
      <c r="O8" s="76">
        <v>0.77</v>
      </c>
      <c r="P8" s="133"/>
      <c r="Q8" s="121"/>
      <c r="R8" s="16"/>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row>
    <row r="9" spans="1:108" s="7" customFormat="1" ht="171" customHeight="1" x14ac:dyDescent="0.2">
      <c r="A9" s="3"/>
      <c r="B9" s="126"/>
      <c r="C9" s="120"/>
      <c r="D9" s="120"/>
      <c r="E9" s="120"/>
      <c r="F9" s="120"/>
      <c r="G9" s="68" t="s">
        <v>450</v>
      </c>
      <c r="H9" s="68" t="s">
        <v>133</v>
      </c>
      <c r="I9" s="68" t="s">
        <v>215</v>
      </c>
      <c r="J9" s="68" t="s">
        <v>439</v>
      </c>
      <c r="K9" s="68" t="s">
        <v>46</v>
      </c>
      <c r="L9" s="76">
        <v>1</v>
      </c>
      <c r="M9" s="76">
        <v>0.4</v>
      </c>
      <c r="N9" s="133"/>
      <c r="O9" s="76">
        <v>0.6</v>
      </c>
      <c r="P9" s="133"/>
      <c r="Q9" s="121"/>
      <c r="R9" s="16"/>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row>
    <row r="10" spans="1:108" s="7" customFormat="1" ht="171" customHeight="1" x14ac:dyDescent="0.2">
      <c r="A10" s="3"/>
      <c r="B10" s="126"/>
      <c r="C10" s="120"/>
      <c r="D10" s="120"/>
      <c r="E10" s="120"/>
      <c r="F10" s="120"/>
      <c r="G10" s="68" t="s">
        <v>451</v>
      </c>
      <c r="H10" s="68" t="s">
        <v>133</v>
      </c>
      <c r="I10" s="68" t="s">
        <v>216</v>
      </c>
      <c r="J10" s="68" t="s">
        <v>439</v>
      </c>
      <c r="K10" s="68" t="s">
        <v>46</v>
      </c>
      <c r="L10" s="76">
        <v>1</v>
      </c>
      <c r="M10" s="76">
        <v>0.39</v>
      </c>
      <c r="N10" s="133"/>
      <c r="O10" s="76">
        <v>0.61</v>
      </c>
      <c r="P10" s="133"/>
      <c r="Q10" s="121"/>
      <c r="R10" s="16"/>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row>
    <row r="11" spans="1:108" s="7" customFormat="1" ht="171" customHeight="1" x14ac:dyDescent="0.2">
      <c r="A11" s="3"/>
      <c r="B11" s="126"/>
      <c r="C11" s="120"/>
      <c r="D11" s="120"/>
      <c r="E11" s="120"/>
      <c r="F11" s="120"/>
      <c r="G11" s="68" t="s">
        <v>452</v>
      </c>
      <c r="H11" s="68" t="s">
        <v>133</v>
      </c>
      <c r="I11" s="68" t="s">
        <v>217</v>
      </c>
      <c r="J11" s="68" t="s">
        <v>439</v>
      </c>
      <c r="K11" s="68" t="s">
        <v>46</v>
      </c>
      <c r="L11" s="76">
        <v>1</v>
      </c>
      <c r="M11" s="76">
        <v>0.46</v>
      </c>
      <c r="N11" s="133"/>
      <c r="O11" s="76">
        <v>0.54</v>
      </c>
      <c r="P11" s="133"/>
      <c r="Q11" s="121"/>
      <c r="R11" s="16"/>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row>
    <row r="12" spans="1:108" s="7" customFormat="1" ht="240" customHeight="1" thickBot="1" x14ac:dyDescent="0.25">
      <c r="A12" s="3"/>
      <c r="B12" s="150"/>
      <c r="C12" s="123"/>
      <c r="D12" s="70" t="s">
        <v>221</v>
      </c>
      <c r="E12" s="123"/>
      <c r="F12" s="25" t="s">
        <v>223</v>
      </c>
      <c r="G12" s="70" t="s">
        <v>453</v>
      </c>
      <c r="H12" s="70" t="s">
        <v>133</v>
      </c>
      <c r="I12" s="70" t="s">
        <v>440</v>
      </c>
      <c r="J12" s="70" t="s">
        <v>439</v>
      </c>
      <c r="K12" s="70" t="s">
        <v>46</v>
      </c>
      <c r="L12" s="77">
        <v>1</v>
      </c>
      <c r="M12" s="76">
        <v>0.5</v>
      </c>
      <c r="N12" s="133"/>
      <c r="O12" s="76">
        <v>0.5</v>
      </c>
      <c r="P12" s="133"/>
      <c r="Q12" s="121"/>
      <c r="R12" s="16"/>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row>
    <row r="13" spans="1:108" s="7" customFormat="1" ht="192" customHeight="1" x14ac:dyDescent="0.2">
      <c r="A13" s="23"/>
      <c r="B13" s="118" t="s">
        <v>419</v>
      </c>
      <c r="C13" s="116" t="s">
        <v>129</v>
      </c>
      <c r="D13" s="116" t="s">
        <v>16</v>
      </c>
      <c r="E13" s="157" t="s">
        <v>39</v>
      </c>
      <c r="F13" s="157" t="s">
        <v>60</v>
      </c>
      <c r="G13" s="66" t="s">
        <v>454</v>
      </c>
      <c r="H13" s="66" t="s">
        <v>135</v>
      </c>
      <c r="I13" s="71" t="s">
        <v>330</v>
      </c>
      <c r="J13" s="66" t="s">
        <v>441</v>
      </c>
      <c r="K13" s="66" t="s">
        <v>81</v>
      </c>
      <c r="L13" s="75">
        <v>1</v>
      </c>
      <c r="M13" s="78">
        <v>0.5</v>
      </c>
      <c r="N13" s="152">
        <f>AVERAGE(M13:M15)</f>
        <v>0.66666666666666663</v>
      </c>
      <c r="O13" s="78">
        <v>0.5</v>
      </c>
      <c r="P13" s="152">
        <f>AVERAGE(O13:O15)</f>
        <v>0.33333333333333331</v>
      </c>
      <c r="Q13" s="114">
        <f>+N13+P13</f>
        <v>1</v>
      </c>
      <c r="R13" s="16"/>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row>
    <row r="14" spans="1:108" s="7" customFormat="1" ht="137.25" customHeight="1" x14ac:dyDescent="0.2">
      <c r="A14" s="23"/>
      <c r="B14" s="126"/>
      <c r="C14" s="120"/>
      <c r="D14" s="120"/>
      <c r="E14" s="158"/>
      <c r="F14" s="158"/>
      <c r="G14" s="68" t="s">
        <v>455</v>
      </c>
      <c r="H14" s="68" t="s">
        <v>135</v>
      </c>
      <c r="I14" s="72" t="s">
        <v>331</v>
      </c>
      <c r="J14" s="68" t="s">
        <v>333</v>
      </c>
      <c r="K14" s="68" t="s">
        <v>81</v>
      </c>
      <c r="L14" s="76">
        <v>1</v>
      </c>
      <c r="M14" s="76">
        <v>0.5</v>
      </c>
      <c r="N14" s="122"/>
      <c r="O14" s="78">
        <v>0.5</v>
      </c>
      <c r="P14" s="122"/>
      <c r="Q14" s="114"/>
      <c r="R14" s="16"/>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row>
    <row r="15" spans="1:108" s="7" customFormat="1" ht="141.75" customHeight="1" thickBot="1" x14ac:dyDescent="0.25">
      <c r="A15" s="23"/>
      <c r="B15" s="150"/>
      <c r="C15" s="123"/>
      <c r="D15" s="123"/>
      <c r="E15" s="159"/>
      <c r="F15" s="159"/>
      <c r="G15" s="70" t="s">
        <v>456</v>
      </c>
      <c r="H15" s="70" t="s">
        <v>135</v>
      </c>
      <c r="I15" s="73" t="s">
        <v>332</v>
      </c>
      <c r="J15" s="70" t="s">
        <v>457</v>
      </c>
      <c r="K15" s="70" t="s">
        <v>81</v>
      </c>
      <c r="L15" s="77">
        <v>1</v>
      </c>
      <c r="M15" s="77">
        <v>1</v>
      </c>
      <c r="N15" s="153"/>
      <c r="O15" s="79">
        <v>0</v>
      </c>
      <c r="P15" s="153"/>
      <c r="Q15" s="114"/>
      <c r="R15" s="16"/>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row>
    <row r="16" spans="1:108" s="7" customFormat="1" ht="139.5" customHeight="1" x14ac:dyDescent="0.2">
      <c r="A16" s="3"/>
      <c r="B16" s="118" t="s">
        <v>419</v>
      </c>
      <c r="C16" s="116" t="s">
        <v>129</v>
      </c>
      <c r="D16" s="116" t="s">
        <v>19</v>
      </c>
      <c r="E16" s="116" t="s">
        <v>39</v>
      </c>
      <c r="F16" s="116" t="s">
        <v>72</v>
      </c>
      <c r="G16" s="66" t="s">
        <v>68</v>
      </c>
      <c r="H16" s="66" t="s">
        <v>135</v>
      </c>
      <c r="I16" s="80" t="s">
        <v>71</v>
      </c>
      <c r="J16" s="66" t="s">
        <v>88</v>
      </c>
      <c r="K16" s="66" t="s">
        <v>80</v>
      </c>
      <c r="L16" s="75">
        <v>1</v>
      </c>
      <c r="M16" s="75">
        <v>1</v>
      </c>
      <c r="N16" s="136">
        <f>AVERAGE(M16:M21)</f>
        <v>0.83333333333333337</v>
      </c>
      <c r="O16" s="75">
        <v>0</v>
      </c>
      <c r="P16" s="192">
        <f>AVERAGE(O16:O21)</f>
        <v>0.16666666666666666</v>
      </c>
      <c r="Q16" s="204">
        <f>+N16+P16</f>
        <v>1</v>
      </c>
      <c r="R16" s="16"/>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row>
    <row r="17" spans="1:259" s="7" customFormat="1" ht="144.75" customHeight="1" x14ac:dyDescent="0.2">
      <c r="A17" s="3"/>
      <c r="B17" s="126"/>
      <c r="C17" s="120"/>
      <c r="D17" s="120"/>
      <c r="E17" s="120"/>
      <c r="F17" s="120"/>
      <c r="G17" s="68" t="s">
        <v>227</v>
      </c>
      <c r="H17" s="68" t="s">
        <v>135</v>
      </c>
      <c r="I17" s="81" t="s">
        <v>226</v>
      </c>
      <c r="J17" s="68" t="s">
        <v>89</v>
      </c>
      <c r="K17" s="68" t="s">
        <v>80</v>
      </c>
      <c r="L17" s="76">
        <v>1</v>
      </c>
      <c r="M17" s="76">
        <v>1</v>
      </c>
      <c r="N17" s="137"/>
      <c r="O17" s="76">
        <v>0</v>
      </c>
      <c r="P17" s="154"/>
      <c r="Q17" s="205"/>
      <c r="R17" s="16"/>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row>
    <row r="18" spans="1:259" s="7" customFormat="1" ht="137.25" customHeight="1" x14ac:dyDescent="0.2">
      <c r="A18" s="3"/>
      <c r="B18" s="126"/>
      <c r="C18" s="120"/>
      <c r="D18" s="120"/>
      <c r="E18" s="120"/>
      <c r="F18" s="120"/>
      <c r="G18" s="68" t="s">
        <v>69</v>
      </c>
      <c r="H18" s="68" t="s">
        <v>135</v>
      </c>
      <c r="I18" s="72" t="s">
        <v>228</v>
      </c>
      <c r="J18" s="68" t="s">
        <v>90</v>
      </c>
      <c r="K18" s="68" t="s">
        <v>80</v>
      </c>
      <c r="L18" s="76">
        <v>1</v>
      </c>
      <c r="M18" s="76">
        <v>1</v>
      </c>
      <c r="N18" s="137"/>
      <c r="O18" s="76">
        <v>0</v>
      </c>
      <c r="P18" s="154"/>
      <c r="Q18" s="205"/>
      <c r="R18" s="16"/>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row>
    <row r="19" spans="1:259" s="65" customFormat="1" ht="132" customHeight="1" thickBot="1" x14ac:dyDescent="0.25">
      <c r="A19" s="64"/>
      <c r="B19" s="150"/>
      <c r="C19" s="123"/>
      <c r="D19" s="123"/>
      <c r="E19" s="123"/>
      <c r="F19" s="123"/>
      <c r="G19" s="82" t="s">
        <v>70</v>
      </c>
      <c r="H19" s="82" t="s">
        <v>6</v>
      </c>
      <c r="I19" s="83" t="s">
        <v>136</v>
      </c>
      <c r="J19" s="82" t="s">
        <v>130</v>
      </c>
      <c r="K19" s="82" t="s">
        <v>73</v>
      </c>
      <c r="L19" s="84">
        <v>1</v>
      </c>
      <c r="M19" s="84">
        <v>1</v>
      </c>
      <c r="N19" s="193"/>
      <c r="O19" s="84">
        <v>0</v>
      </c>
      <c r="P19" s="155"/>
      <c r="Q19" s="206"/>
      <c r="R19" s="106"/>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7" customFormat="1" ht="131.25" customHeight="1" x14ac:dyDescent="0.2">
      <c r="A20" s="3"/>
      <c r="B20" s="118" t="s">
        <v>419</v>
      </c>
      <c r="C20" s="116" t="s">
        <v>129</v>
      </c>
      <c r="D20" s="116" t="s">
        <v>19</v>
      </c>
      <c r="E20" s="116" t="s">
        <v>39</v>
      </c>
      <c r="F20" s="116" t="s">
        <v>72</v>
      </c>
      <c r="G20" s="66" t="s">
        <v>74</v>
      </c>
      <c r="H20" s="66" t="s">
        <v>6</v>
      </c>
      <c r="I20" s="71" t="s">
        <v>75</v>
      </c>
      <c r="J20" s="66" t="s">
        <v>91</v>
      </c>
      <c r="K20" s="66" t="s">
        <v>139</v>
      </c>
      <c r="L20" s="75">
        <v>1</v>
      </c>
      <c r="M20" s="75">
        <v>0.5</v>
      </c>
      <c r="N20" s="136">
        <f>AVERAGE(M16:M21)</f>
        <v>0.83333333333333337</v>
      </c>
      <c r="O20" s="75">
        <v>0.5</v>
      </c>
      <c r="P20" s="192">
        <f>AVERAGE(O16:O21)</f>
        <v>0.16666666666666666</v>
      </c>
      <c r="Q20" s="113">
        <f>+N20+P20</f>
        <v>1</v>
      </c>
      <c r="R20" s="16"/>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row>
    <row r="21" spans="1:259" s="7" customFormat="1" ht="126" customHeight="1" thickBot="1" x14ac:dyDescent="0.25">
      <c r="A21" s="3"/>
      <c r="B21" s="150"/>
      <c r="C21" s="123"/>
      <c r="D21" s="123"/>
      <c r="E21" s="123"/>
      <c r="F21" s="123"/>
      <c r="G21" s="70" t="s">
        <v>137</v>
      </c>
      <c r="H21" s="70" t="s">
        <v>33</v>
      </c>
      <c r="I21" s="73" t="s">
        <v>229</v>
      </c>
      <c r="J21" s="70" t="s">
        <v>92</v>
      </c>
      <c r="K21" s="70" t="s">
        <v>34</v>
      </c>
      <c r="L21" s="77">
        <v>1</v>
      </c>
      <c r="M21" s="77">
        <v>0.5</v>
      </c>
      <c r="N21" s="193"/>
      <c r="O21" s="77">
        <v>0.5</v>
      </c>
      <c r="P21" s="154"/>
      <c r="Q21" s="114"/>
      <c r="R21" s="16"/>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row>
    <row r="22" spans="1:259" s="61" customFormat="1" ht="174.75" customHeight="1" x14ac:dyDescent="0.2">
      <c r="A22" s="20"/>
      <c r="B22" s="118" t="s">
        <v>419</v>
      </c>
      <c r="C22" s="116" t="s">
        <v>17</v>
      </c>
      <c r="D22" s="116" t="s">
        <v>18</v>
      </c>
      <c r="E22" s="116" t="s">
        <v>41</v>
      </c>
      <c r="F22" s="116" t="s">
        <v>40</v>
      </c>
      <c r="G22" s="66" t="s">
        <v>76</v>
      </c>
      <c r="H22" s="66" t="s">
        <v>6</v>
      </c>
      <c r="I22" s="66" t="s">
        <v>230</v>
      </c>
      <c r="J22" s="66" t="s">
        <v>77</v>
      </c>
      <c r="K22" s="66" t="s">
        <v>138</v>
      </c>
      <c r="L22" s="75">
        <v>1</v>
      </c>
      <c r="M22" s="75">
        <v>0.5</v>
      </c>
      <c r="N22" s="136">
        <f>AVERAGE(M22:M28)</f>
        <v>0.54157142857142859</v>
      </c>
      <c r="O22" s="75">
        <v>0.5</v>
      </c>
      <c r="P22" s="132">
        <f>AVERAGE(O22:O28)</f>
        <v>0.45857142857142857</v>
      </c>
      <c r="Q22" s="146">
        <f>+N22+P22</f>
        <v>1.0001428571428572</v>
      </c>
      <c r="R22" s="16"/>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61" customFormat="1" ht="152.25" customHeight="1" x14ac:dyDescent="0.2">
      <c r="A23" s="20"/>
      <c r="B23" s="126"/>
      <c r="C23" s="120"/>
      <c r="D23" s="120"/>
      <c r="E23" s="120"/>
      <c r="F23" s="120"/>
      <c r="G23" s="68" t="s">
        <v>61</v>
      </c>
      <c r="H23" s="68" t="s">
        <v>6</v>
      </c>
      <c r="I23" s="68" t="s">
        <v>231</v>
      </c>
      <c r="J23" s="68" t="s">
        <v>77</v>
      </c>
      <c r="K23" s="68" t="s">
        <v>138</v>
      </c>
      <c r="L23" s="76">
        <v>1</v>
      </c>
      <c r="M23" s="76">
        <v>0.5</v>
      </c>
      <c r="N23" s="137"/>
      <c r="O23" s="76">
        <v>0.5</v>
      </c>
      <c r="P23" s="133"/>
      <c r="Q23" s="207"/>
      <c r="R23" s="16"/>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s="61" customFormat="1" ht="144.75" customHeight="1" x14ac:dyDescent="0.2">
      <c r="A24" s="20"/>
      <c r="B24" s="126"/>
      <c r="C24" s="120"/>
      <c r="D24" s="120"/>
      <c r="E24" s="120"/>
      <c r="F24" s="120"/>
      <c r="G24" s="68" t="s">
        <v>62</v>
      </c>
      <c r="H24" s="68" t="s">
        <v>33</v>
      </c>
      <c r="I24" s="68" t="s">
        <v>108</v>
      </c>
      <c r="J24" s="68" t="s">
        <v>45</v>
      </c>
      <c r="K24" s="68" t="s">
        <v>34</v>
      </c>
      <c r="L24" s="76">
        <v>1</v>
      </c>
      <c r="M24" s="76">
        <v>0.61299999999999999</v>
      </c>
      <c r="N24" s="137"/>
      <c r="O24" s="76">
        <v>0.39</v>
      </c>
      <c r="P24" s="133"/>
      <c r="Q24" s="207"/>
      <c r="R24" s="16"/>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row>
    <row r="25" spans="1:259" s="61" customFormat="1" ht="149.25" customHeight="1" x14ac:dyDescent="0.2">
      <c r="A25" s="20"/>
      <c r="B25" s="126"/>
      <c r="C25" s="120"/>
      <c r="D25" s="120"/>
      <c r="E25" s="120"/>
      <c r="F25" s="120"/>
      <c r="G25" s="68" t="s">
        <v>63</v>
      </c>
      <c r="H25" s="68" t="s">
        <v>33</v>
      </c>
      <c r="I25" s="68" t="s">
        <v>109</v>
      </c>
      <c r="J25" s="68" t="s">
        <v>45</v>
      </c>
      <c r="K25" s="68" t="s">
        <v>34</v>
      </c>
      <c r="L25" s="76">
        <v>1</v>
      </c>
      <c r="M25" s="76">
        <v>0.59799999999999998</v>
      </c>
      <c r="N25" s="137"/>
      <c r="O25" s="76">
        <v>0.4</v>
      </c>
      <c r="P25" s="133"/>
      <c r="Q25" s="207"/>
      <c r="R25" s="16"/>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row>
    <row r="26" spans="1:259" s="61" customFormat="1" ht="141.75" customHeight="1" x14ac:dyDescent="0.2">
      <c r="A26" s="20"/>
      <c r="B26" s="126"/>
      <c r="C26" s="120"/>
      <c r="D26" s="120"/>
      <c r="E26" s="120"/>
      <c r="F26" s="120"/>
      <c r="G26" s="68" t="s">
        <v>64</v>
      </c>
      <c r="H26" s="68" t="s">
        <v>33</v>
      </c>
      <c r="I26" s="68" t="s">
        <v>110</v>
      </c>
      <c r="J26" s="68" t="s">
        <v>45</v>
      </c>
      <c r="K26" s="68" t="s">
        <v>34</v>
      </c>
      <c r="L26" s="76">
        <v>1</v>
      </c>
      <c r="M26" s="76">
        <v>0.57999999999999996</v>
      </c>
      <c r="N26" s="137"/>
      <c r="O26" s="76">
        <v>0.42</v>
      </c>
      <c r="P26" s="133"/>
      <c r="Q26" s="207"/>
      <c r="R26" s="16"/>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row>
    <row r="27" spans="1:259" s="61" customFormat="1" ht="137.25" customHeight="1" x14ac:dyDescent="0.2">
      <c r="A27" s="20"/>
      <c r="B27" s="126"/>
      <c r="C27" s="120"/>
      <c r="D27" s="120"/>
      <c r="E27" s="120"/>
      <c r="F27" s="120"/>
      <c r="G27" s="68" t="s">
        <v>43</v>
      </c>
      <c r="H27" s="68" t="s">
        <v>44</v>
      </c>
      <c r="I27" s="68" t="s">
        <v>42</v>
      </c>
      <c r="J27" s="68" t="s">
        <v>65</v>
      </c>
      <c r="K27" s="68" t="s">
        <v>140</v>
      </c>
      <c r="L27" s="76">
        <v>1</v>
      </c>
      <c r="M27" s="76">
        <v>0.5</v>
      </c>
      <c r="N27" s="137"/>
      <c r="O27" s="76">
        <v>0.5</v>
      </c>
      <c r="P27" s="133"/>
      <c r="Q27" s="207"/>
      <c r="R27" s="16"/>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row>
    <row r="28" spans="1:259" s="61" customFormat="1" ht="147" customHeight="1" thickBot="1" x14ac:dyDescent="0.25">
      <c r="A28" s="20"/>
      <c r="B28" s="119"/>
      <c r="C28" s="117"/>
      <c r="D28" s="117"/>
      <c r="E28" s="117"/>
      <c r="F28" s="117"/>
      <c r="G28" s="67" t="s">
        <v>148</v>
      </c>
      <c r="H28" s="67" t="s">
        <v>44</v>
      </c>
      <c r="I28" s="67" t="s">
        <v>147</v>
      </c>
      <c r="J28" s="67" t="s">
        <v>324</v>
      </c>
      <c r="K28" s="67" t="s">
        <v>140</v>
      </c>
      <c r="L28" s="85">
        <v>1</v>
      </c>
      <c r="M28" s="85">
        <v>0.5</v>
      </c>
      <c r="N28" s="138"/>
      <c r="O28" s="85">
        <v>0.5</v>
      </c>
      <c r="P28" s="134"/>
      <c r="Q28" s="195"/>
      <c r="R28" s="16"/>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row>
    <row r="29" spans="1:259" s="7" customFormat="1" ht="249.75" customHeight="1" x14ac:dyDescent="0.2">
      <c r="A29" s="3"/>
      <c r="B29" s="149" t="s">
        <v>419</v>
      </c>
      <c r="C29" s="125" t="s">
        <v>17</v>
      </c>
      <c r="D29" s="125" t="s">
        <v>20</v>
      </c>
      <c r="E29" s="182" t="s">
        <v>41</v>
      </c>
      <c r="F29" s="125" t="s">
        <v>47</v>
      </c>
      <c r="G29" s="69" t="s">
        <v>233</v>
      </c>
      <c r="H29" s="69" t="s">
        <v>135</v>
      </c>
      <c r="I29" s="69" t="s">
        <v>232</v>
      </c>
      <c r="J29" s="69" t="s">
        <v>234</v>
      </c>
      <c r="K29" s="69" t="s">
        <v>145</v>
      </c>
      <c r="L29" s="78">
        <v>1</v>
      </c>
      <c r="M29" s="78">
        <v>1</v>
      </c>
      <c r="N29" s="151">
        <f>AVERAGE(M29:M33)</f>
        <v>0.57999999999999996</v>
      </c>
      <c r="O29" s="78">
        <v>0</v>
      </c>
      <c r="P29" s="151">
        <f>AVERAGE(O29:O33)</f>
        <v>0.29799999999999999</v>
      </c>
      <c r="Q29" s="199">
        <f>+N29+P29</f>
        <v>0.87799999999999989</v>
      </c>
      <c r="R29" s="16"/>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row>
    <row r="30" spans="1:259" s="7" customFormat="1" ht="161.25" customHeight="1" x14ac:dyDescent="0.2">
      <c r="A30" s="3"/>
      <c r="B30" s="126"/>
      <c r="C30" s="120"/>
      <c r="D30" s="120"/>
      <c r="E30" s="158"/>
      <c r="F30" s="120"/>
      <c r="G30" s="68" t="s">
        <v>236</v>
      </c>
      <c r="H30" s="68" t="s">
        <v>334</v>
      </c>
      <c r="I30" s="86" t="s">
        <v>235</v>
      </c>
      <c r="J30" s="68" t="s">
        <v>237</v>
      </c>
      <c r="K30" s="68" t="s">
        <v>146</v>
      </c>
      <c r="L30" s="76">
        <v>1</v>
      </c>
      <c r="M30" s="76">
        <v>0.7</v>
      </c>
      <c r="N30" s="121"/>
      <c r="O30" s="78">
        <v>0.3</v>
      </c>
      <c r="P30" s="121"/>
      <c r="Q30" s="199"/>
      <c r="R30" s="16"/>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row>
    <row r="31" spans="1:259" s="7" customFormat="1" ht="143.25" customHeight="1" x14ac:dyDescent="0.2">
      <c r="A31" s="3"/>
      <c r="B31" s="126"/>
      <c r="C31" s="120"/>
      <c r="D31" s="120"/>
      <c r="E31" s="158"/>
      <c r="F31" s="120"/>
      <c r="G31" s="68" t="s">
        <v>239</v>
      </c>
      <c r="H31" s="68" t="s">
        <v>142</v>
      </c>
      <c r="I31" s="86" t="s">
        <v>238</v>
      </c>
      <c r="J31" s="68" t="s">
        <v>143</v>
      </c>
      <c r="K31" s="68" t="s">
        <v>146</v>
      </c>
      <c r="L31" s="76">
        <v>1</v>
      </c>
      <c r="M31" s="76">
        <v>0.35</v>
      </c>
      <c r="N31" s="121"/>
      <c r="O31" s="78">
        <v>0.54</v>
      </c>
      <c r="P31" s="121"/>
      <c r="Q31" s="199"/>
      <c r="R31" s="16"/>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row>
    <row r="32" spans="1:259" s="7" customFormat="1" ht="191.25" customHeight="1" x14ac:dyDescent="0.2">
      <c r="A32" s="3"/>
      <c r="B32" s="126"/>
      <c r="C32" s="120"/>
      <c r="D32" s="120"/>
      <c r="E32" s="158"/>
      <c r="F32" s="120"/>
      <c r="G32" s="68" t="s">
        <v>141</v>
      </c>
      <c r="H32" s="68" t="s">
        <v>142</v>
      </c>
      <c r="I32" s="86" t="s">
        <v>240</v>
      </c>
      <c r="J32" s="68" t="s">
        <v>144</v>
      </c>
      <c r="K32" s="68" t="s">
        <v>146</v>
      </c>
      <c r="L32" s="76">
        <v>1</v>
      </c>
      <c r="M32" s="76">
        <v>0.5</v>
      </c>
      <c r="N32" s="121"/>
      <c r="O32" s="78">
        <v>0.5</v>
      </c>
      <c r="P32" s="121"/>
      <c r="Q32" s="199"/>
      <c r="R32" s="16"/>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row>
    <row r="33" spans="1:259" s="7" customFormat="1" ht="191.25" customHeight="1" thickBot="1" x14ac:dyDescent="0.25">
      <c r="A33" s="3"/>
      <c r="B33" s="150"/>
      <c r="C33" s="123"/>
      <c r="D33" s="123"/>
      <c r="E33" s="159"/>
      <c r="F33" s="123"/>
      <c r="G33" s="70" t="s">
        <v>242</v>
      </c>
      <c r="H33" s="70" t="s">
        <v>142</v>
      </c>
      <c r="I33" s="73" t="s">
        <v>241</v>
      </c>
      <c r="J33" s="70" t="s">
        <v>243</v>
      </c>
      <c r="K33" s="70" t="s">
        <v>146</v>
      </c>
      <c r="L33" s="77">
        <v>1</v>
      </c>
      <c r="M33" s="77">
        <v>0.35</v>
      </c>
      <c r="N33" s="124"/>
      <c r="O33" s="79">
        <v>0.15</v>
      </c>
      <c r="P33" s="124"/>
      <c r="Q33" s="199"/>
      <c r="R33" s="16"/>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row>
    <row r="34" spans="1:259" s="61" customFormat="1" ht="204.75" customHeight="1" x14ac:dyDescent="0.2">
      <c r="A34" s="20"/>
      <c r="B34" s="118" t="s">
        <v>419</v>
      </c>
      <c r="C34" s="116" t="s">
        <v>37</v>
      </c>
      <c r="D34" s="116" t="s">
        <v>21</v>
      </c>
      <c r="E34" s="116" t="s">
        <v>41</v>
      </c>
      <c r="F34" s="116" t="s">
        <v>36</v>
      </c>
      <c r="G34" s="66" t="s">
        <v>335</v>
      </c>
      <c r="H34" s="66" t="s">
        <v>86</v>
      </c>
      <c r="I34" s="71" t="s">
        <v>244</v>
      </c>
      <c r="J34" s="66" t="s">
        <v>245</v>
      </c>
      <c r="K34" s="66" t="s">
        <v>340</v>
      </c>
      <c r="L34" s="75">
        <v>1</v>
      </c>
      <c r="M34" s="75">
        <v>0</v>
      </c>
      <c r="N34" s="132">
        <f>AVERAGE(M34:M40)</f>
        <v>0.25</v>
      </c>
      <c r="O34" s="75">
        <v>1</v>
      </c>
      <c r="P34" s="132">
        <f>AVERAGE(O34:O40)</f>
        <v>0.75</v>
      </c>
      <c r="Q34" s="198">
        <f>+N34+P34</f>
        <v>1</v>
      </c>
      <c r="R34" s="16"/>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row>
    <row r="35" spans="1:259" s="61" customFormat="1" ht="202.5" customHeight="1" x14ac:dyDescent="0.2">
      <c r="A35" s="20"/>
      <c r="B35" s="126"/>
      <c r="C35" s="120"/>
      <c r="D35" s="120"/>
      <c r="E35" s="120"/>
      <c r="F35" s="120"/>
      <c r="G35" s="68" t="s">
        <v>336</v>
      </c>
      <c r="H35" s="68" t="s">
        <v>247</v>
      </c>
      <c r="I35" s="72" t="s">
        <v>577</v>
      </c>
      <c r="J35" s="68" t="s">
        <v>246</v>
      </c>
      <c r="K35" s="68" t="s">
        <v>341</v>
      </c>
      <c r="L35" s="76">
        <v>1</v>
      </c>
      <c r="M35" s="76">
        <v>0.75</v>
      </c>
      <c r="N35" s="133"/>
      <c r="O35" s="76">
        <v>0.25</v>
      </c>
      <c r="P35" s="133"/>
      <c r="Q35" s="199"/>
      <c r="R35" s="16"/>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row>
    <row r="36" spans="1:259" s="7" customFormat="1" ht="184.5" customHeight="1" x14ac:dyDescent="0.2">
      <c r="A36" s="3"/>
      <c r="B36" s="126"/>
      <c r="C36" s="120"/>
      <c r="D36" s="120"/>
      <c r="E36" s="120"/>
      <c r="F36" s="120"/>
      <c r="G36" s="68" t="s">
        <v>342</v>
      </c>
      <c r="H36" s="68" t="s">
        <v>86</v>
      </c>
      <c r="I36" s="72" t="s">
        <v>248</v>
      </c>
      <c r="J36" s="68" t="s">
        <v>249</v>
      </c>
      <c r="K36" s="68" t="s">
        <v>340</v>
      </c>
      <c r="L36" s="76">
        <v>1</v>
      </c>
      <c r="M36" s="76">
        <v>0</v>
      </c>
      <c r="N36" s="133"/>
      <c r="O36" s="76">
        <v>1</v>
      </c>
      <c r="P36" s="133"/>
      <c r="Q36" s="199"/>
      <c r="R36" s="16"/>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row>
    <row r="37" spans="1:259" s="7" customFormat="1" ht="237" customHeight="1" x14ac:dyDescent="0.2">
      <c r="A37" s="4" t="s">
        <v>78</v>
      </c>
      <c r="B37" s="126"/>
      <c r="C37" s="120"/>
      <c r="D37" s="120"/>
      <c r="E37" s="120"/>
      <c r="F37" s="120"/>
      <c r="G37" s="68" t="s">
        <v>337</v>
      </c>
      <c r="H37" s="68" t="s">
        <v>338</v>
      </c>
      <c r="I37" s="72" t="s">
        <v>458</v>
      </c>
      <c r="J37" s="68" t="s">
        <v>250</v>
      </c>
      <c r="K37" s="68" t="s">
        <v>339</v>
      </c>
      <c r="L37" s="76">
        <v>1</v>
      </c>
      <c r="M37" s="76">
        <v>0.5</v>
      </c>
      <c r="N37" s="133"/>
      <c r="O37" s="76">
        <v>0.5</v>
      </c>
      <c r="P37" s="133"/>
      <c r="Q37" s="199"/>
      <c r="R37" s="16"/>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row>
    <row r="38" spans="1:259" s="61" customFormat="1" ht="167.25" customHeight="1" x14ac:dyDescent="0.2">
      <c r="A38" s="20"/>
      <c r="B38" s="126"/>
      <c r="C38" s="120"/>
      <c r="D38" s="120"/>
      <c r="E38" s="120"/>
      <c r="F38" s="120"/>
      <c r="G38" s="68" t="s">
        <v>343</v>
      </c>
      <c r="H38" s="68" t="s">
        <v>427</v>
      </c>
      <c r="I38" s="72" t="s">
        <v>35</v>
      </c>
      <c r="J38" s="68" t="s">
        <v>251</v>
      </c>
      <c r="K38" s="68" t="s">
        <v>426</v>
      </c>
      <c r="L38" s="76">
        <v>1</v>
      </c>
      <c r="M38" s="76">
        <v>0</v>
      </c>
      <c r="N38" s="133"/>
      <c r="O38" s="76">
        <v>1</v>
      </c>
      <c r="P38" s="133"/>
      <c r="Q38" s="199"/>
      <c r="R38" s="16"/>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row>
    <row r="39" spans="1:259" s="61" customFormat="1" ht="167.25" customHeight="1" x14ac:dyDescent="0.2">
      <c r="A39" s="20"/>
      <c r="B39" s="126"/>
      <c r="C39" s="120"/>
      <c r="D39" s="120"/>
      <c r="E39" s="120"/>
      <c r="F39" s="120"/>
      <c r="G39" s="68" t="s">
        <v>344</v>
      </c>
      <c r="H39" s="68" t="s">
        <v>247</v>
      </c>
      <c r="I39" s="72" t="s">
        <v>428</v>
      </c>
      <c r="J39" s="68" t="s">
        <v>252</v>
      </c>
      <c r="K39" s="68" t="s">
        <v>341</v>
      </c>
      <c r="L39" s="76">
        <v>1</v>
      </c>
      <c r="M39" s="76">
        <v>0.25</v>
      </c>
      <c r="N39" s="133"/>
      <c r="O39" s="76">
        <v>0.75</v>
      </c>
      <c r="P39" s="133"/>
      <c r="Q39" s="199"/>
      <c r="R39" s="16"/>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row>
    <row r="40" spans="1:259" s="61" customFormat="1" ht="167.25" customHeight="1" thickBot="1" x14ac:dyDescent="0.25">
      <c r="A40" s="20"/>
      <c r="B40" s="119"/>
      <c r="C40" s="117"/>
      <c r="D40" s="117"/>
      <c r="E40" s="117"/>
      <c r="F40" s="117"/>
      <c r="G40" s="67" t="s">
        <v>345</v>
      </c>
      <c r="H40" s="67" t="s">
        <v>247</v>
      </c>
      <c r="I40" s="87" t="s">
        <v>253</v>
      </c>
      <c r="J40" s="67" t="s">
        <v>254</v>
      </c>
      <c r="K40" s="67" t="s">
        <v>341</v>
      </c>
      <c r="L40" s="85">
        <v>1</v>
      </c>
      <c r="M40" s="85">
        <v>0.25</v>
      </c>
      <c r="N40" s="134"/>
      <c r="O40" s="85">
        <v>0.75</v>
      </c>
      <c r="P40" s="134"/>
      <c r="Q40" s="200"/>
      <c r="R40" s="16"/>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row>
    <row r="41" spans="1:259" s="61" customFormat="1" ht="128.25" customHeight="1" x14ac:dyDescent="0.2">
      <c r="A41" s="20"/>
      <c r="B41" s="149" t="s">
        <v>419</v>
      </c>
      <c r="C41" s="125" t="s">
        <v>37</v>
      </c>
      <c r="D41" s="125" t="s">
        <v>22</v>
      </c>
      <c r="E41" s="125" t="s">
        <v>41</v>
      </c>
      <c r="F41" s="125" t="s">
        <v>48</v>
      </c>
      <c r="G41" s="69" t="s">
        <v>346</v>
      </c>
      <c r="H41" s="69" t="s">
        <v>247</v>
      </c>
      <c r="I41" s="74" t="s">
        <v>255</v>
      </c>
      <c r="J41" s="69" t="s">
        <v>256</v>
      </c>
      <c r="K41" s="69" t="s">
        <v>341</v>
      </c>
      <c r="L41" s="78">
        <v>1</v>
      </c>
      <c r="M41" s="78">
        <v>1</v>
      </c>
      <c r="N41" s="130">
        <f>AVERAGE(M41:M47)</f>
        <v>0.42857142857142855</v>
      </c>
      <c r="O41" s="78">
        <v>0</v>
      </c>
      <c r="P41" s="201">
        <f>AVERAGE(O41:O47)</f>
        <v>0.5714285714285714</v>
      </c>
      <c r="Q41" s="208">
        <f>+N41+P41</f>
        <v>1</v>
      </c>
      <c r="R41" s="16"/>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row>
    <row r="42" spans="1:259" s="61" customFormat="1" ht="130.5" customHeight="1" x14ac:dyDescent="0.2">
      <c r="A42" s="20"/>
      <c r="B42" s="126"/>
      <c r="C42" s="120"/>
      <c r="D42" s="120"/>
      <c r="E42" s="120"/>
      <c r="F42" s="120"/>
      <c r="G42" s="68" t="s">
        <v>347</v>
      </c>
      <c r="H42" s="68" t="s">
        <v>247</v>
      </c>
      <c r="I42" s="72" t="s">
        <v>429</v>
      </c>
      <c r="J42" s="68" t="s">
        <v>202</v>
      </c>
      <c r="K42" s="68" t="s">
        <v>341</v>
      </c>
      <c r="L42" s="76">
        <v>1</v>
      </c>
      <c r="M42" s="76">
        <v>0.5</v>
      </c>
      <c r="N42" s="130"/>
      <c r="O42" s="78">
        <v>0.5</v>
      </c>
      <c r="P42" s="202"/>
      <c r="Q42" s="208"/>
      <c r="R42" s="16"/>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row>
    <row r="43" spans="1:259" s="7" customFormat="1" ht="129" customHeight="1" x14ac:dyDescent="0.2">
      <c r="A43" s="3"/>
      <c r="B43" s="126"/>
      <c r="C43" s="120"/>
      <c r="D43" s="120"/>
      <c r="E43" s="120"/>
      <c r="F43" s="120"/>
      <c r="G43" s="68" t="s">
        <v>348</v>
      </c>
      <c r="H43" s="68" t="s">
        <v>437</v>
      </c>
      <c r="I43" s="72" t="s">
        <v>430</v>
      </c>
      <c r="J43" s="68" t="s">
        <v>257</v>
      </c>
      <c r="K43" s="68" t="s">
        <v>436</v>
      </c>
      <c r="L43" s="76">
        <v>1</v>
      </c>
      <c r="M43" s="76">
        <v>0</v>
      </c>
      <c r="N43" s="130"/>
      <c r="O43" s="78">
        <v>1</v>
      </c>
      <c r="P43" s="202"/>
      <c r="Q43" s="208"/>
      <c r="R43" s="16"/>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row>
    <row r="44" spans="1:259" s="61" customFormat="1" ht="146.25" customHeight="1" x14ac:dyDescent="0.2">
      <c r="A44" s="20"/>
      <c r="B44" s="126"/>
      <c r="C44" s="120"/>
      <c r="D44" s="120"/>
      <c r="E44" s="120"/>
      <c r="F44" s="120"/>
      <c r="G44" s="68" t="s">
        <v>350</v>
      </c>
      <c r="H44" s="68" t="s">
        <v>247</v>
      </c>
      <c r="I44" s="72" t="s">
        <v>258</v>
      </c>
      <c r="J44" s="68" t="s">
        <v>349</v>
      </c>
      <c r="K44" s="68" t="s">
        <v>341</v>
      </c>
      <c r="L44" s="76">
        <v>1</v>
      </c>
      <c r="M44" s="76">
        <v>0.5</v>
      </c>
      <c r="N44" s="130"/>
      <c r="O44" s="78">
        <v>0.5</v>
      </c>
      <c r="P44" s="202"/>
      <c r="Q44" s="208"/>
      <c r="R44" s="16"/>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row>
    <row r="45" spans="1:259" s="61" customFormat="1" ht="123.75" customHeight="1" x14ac:dyDescent="0.2">
      <c r="A45" s="20"/>
      <c r="B45" s="126"/>
      <c r="C45" s="120"/>
      <c r="D45" s="120"/>
      <c r="E45" s="120"/>
      <c r="F45" s="120"/>
      <c r="G45" s="68" t="s">
        <v>351</v>
      </c>
      <c r="H45" s="68" t="s">
        <v>437</v>
      </c>
      <c r="I45" s="72" t="s">
        <v>352</v>
      </c>
      <c r="J45" s="68" t="s">
        <v>259</v>
      </c>
      <c r="K45" s="68" t="s">
        <v>436</v>
      </c>
      <c r="L45" s="76">
        <v>1</v>
      </c>
      <c r="M45" s="76">
        <v>0.5</v>
      </c>
      <c r="N45" s="130"/>
      <c r="O45" s="78">
        <v>0.5</v>
      </c>
      <c r="P45" s="202"/>
      <c r="Q45" s="208"/>
      <c r="R45" s="16"/>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row>
    <row r="46" spans="1:259" s="61" customFormat="1" ht="126" customHeight="1" x14ac:dyDescent="0.2">
      <c r="A46" s="20"/>
      <c r="B46" s="126"/>
      <c r="C46" s="120"/>
      <c r="D46" s="120"/>
      <c r="E46" s="120"/>
      <c r="F46" s="120"/>
      <c r="G46" s="68" t="s">
        <v>354</v>
      </c>
      <c r="H46" s="68" t="s">
        <v>432</v>
      </c>
      <c r="I46" s="72" t="s">
        <v>353</v>
      </c>
      <c r="J46" s="68" t="s">
        <v>260</v>
      </c>
      <c r="K46" s="68" t="s">
        <v>431</v>
      </c>
      <c r="L46" s="76">
        <v>1</v>
      </c>
      <c r="M46" s="76">
        <v>0.5</v>
      </c>
      <c r="N46" s="130"/>
      <c r="O46" s="78">
        <v>0.5</v>
      </c>
      <c r="P46" s="202"/>
      <c r="Q46" s="208"/>
      <c r="R46" s="16"/>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row>
    <row r="47" spans="1:259" s="61" customFormat="1" ht="126" customHeight="1" thickBot="1" x14ac:dyDescent="0.25">
      <c r="A47" s="20"/>
      <c r="B47" s="119"/>
      <c r="C47" s="117"/>
      <c r="D47" s="117"/>
      <c r="E47" s="117"/>
      <c r="F47" s="117"/>
      <c r="G47" s="67" t="s">
        <v>580</v>
      </c>
      <c r="H47" s="67" t="s">
        <v>358</v>
      </c>
      <c r="I47" s="87" t="s">
        <v>355</v>
      </c>
      <c r="J47" s="67" t="s">
        <v>261</v>
      </c>
      <c r="K47" s="67" t="s">
        <v>357</v>
      </c>
      <c r="L47" s="85">
        <v>1</v>
      </c>
      <c r="M47" s="85">
        <v>0</v>
      </c>
      <c r="N47" s="131"/>
      <c r="O47" s="78">
        <v>1</v>
      </c>
      <c r="P47" s="203"/>
      <c r="Q47" s="209"/>
      <c r="R47" s="16"/>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row>
    <row r="48" spans="1:259" s="14" customFormat="1" ht="279.75" customHeight="1" thickBot="1" x14ac:dyDescent="0.25">
      <c r="A48" s="21"/>
      <c r="B48" s="38" t="s">
        <v>420</v>
      </c>
      <c r="C48" s="39" t="s">
        <v>37</v>
      </c>
      <c r="D48" s="39" t="s">
        <v>23</v>
      </c>
      <c r="E48" s="40" t="s">
        <v>41</v>
      </c>
      <c r="F48" s="41" t="s">
        <v>79</v>
      </c>
      <c r="G48" s="39" t="s">
        <v>356</v>
      </c>
      <c r="H48" s="39" t="s">
        <v>135</v>
      </c>
      <c r="I48" s="41" t="s">
        <v>578</v>
      </c>
      <c r="J48" s="39" t="s">
        <v>262</v>
      </c>
      <c r="K48" s="39" t="s">
        <v>80</v>
      </c>
      <c r="L48" s="79">
        <v>1</v>
      </c>
      <c r="M48" s="79">
        <v>1</v>
      </c>
      <c r="N48" s="88">
        <f>AVERAGE(M48)</f>
        <v>1</v>
      </c>
      <c r="O48" s="79">
        <v>0</v>
      </c>
      <c r="P48" s="79">
        <f>AVERAGE(N48)</f>
        <v>1</v>
      </c>
      <c r="Q48" s="89">
        <f>+N48</f>
        <v>1</v>
      </c>
      <c r="R48" s="16"/>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row>
    <row r="49" spans="1:259" s="15" customFormat="1" ht="123" customHeight="1" x14ac:dyDescent="0.2">
      <c r="A49" s="22"/>
      <c r="B49" s="118" t="s">
        <v>420</v>
      </c>
      <c r="C49" s="116" t="s">
        <v>37</v>
      </c>
      <c r="D49" s="116" t="s">
        <v>24</v>
      </c>
      <c r="E49" s="116" t="s">
        <v>41</v>
      </c>
      <c r="F49" s="116" t="s">
        <v>49</v>
      </c>
      <c r="G49" s="116" t="s">
        <v>359</v>
      </c>
      <c r="H49" s="116" t="s">
        <v>360</v>
      </c>
      <c r="I49" s="71" t="s">
        <v>287</v>
      </c>
      <c r="J49" s="116" t="s">
        <v>361</v>
      </c>
      <c r="K49" s="116" t="s">
        <v>55</v>
      </c>
      <c r="L49" s="135">
        <v>1</v>
      </c>
      <c r="M49" s="148">
        <v>0.45</v>
      </c>
      <c r="N49" s="132">
        <f>AVERAGE(M49:M62)</f>
        <v>0.39333333333333337</v>
      </c>
      <c r="O49" s="148">
        <v>0.32600000000000001</v>
      </c>
      <c r="P49" s="201">
        <f>AVERAGE(O49:O62)</f>
        <v>0.55766666666666664</v>
      </c>
      <c r="Q49" s="198">
        <f>+N49+P49</f>
        <v>0.95100000000000007</v>
      </c>
      <c r="R49" s="16"/>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row>
    <row r="50" spans="1:259" s="14" customFormat="1" ht="123" customHeight="1" x14ac:dyDescent="0.2">
      <c r="A50" s="21"/>
      <c r="B50" s="126"/>
      <c r="C50" s="120"/>
      <c r="D50" s="120"/>
      <c r="E50" s="120"/>
      <c r="F50" s="120"/>
      <c r="G50" s="120"/>
      <c r="H50" s="120"/>
      <c r="I50" s="72" t="s">
        <v>288</v>
      </c>
      <c r="J50" s="120"/>
      <c r="K50" s="120"/>
      <c r="L50" s="121"/>
      <c r="M50" s="122"/>
      <c r="N50" s="133"/>
      <c r="O50" s="122"/>
      <c r="P50" s="202"/>
      <c r="Q50" s="199"/>
      <c r="R50" s="16"/>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row>
    <row r="51" spans="1:259" s="14" customFormat="1" ht="123" customHeight="1" x14ac:dyDescent="0.2">
      <c r="A51" s="21"/>
      <c r="B51" s="126"/>
      <c r="C51" s="120"/>
      <c r="D51" s="120"/>
      <c r="E51" s="120"/>
      <c r="F51" s="120"/>
      <c r="G51" s="120"/>
      <c r="H51" s="120"/>
      <c r="I51" s="72" t="s">
        <v>184</v>
      </c>
      <c r="J51" s="120"/>
      <c r="K51" s="120"/>
      <c r="L51" s="121"/>
      <c r="M51" s="122"/>
      <c r="N51" s="133"/>
      <c r="O51" s="122"/>
      <c r="P51" s="202"/>
      <c r="Q51" s="199"/>
      <c r="R51" s="16"/>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row>
    <row r="52" spans="1:259" s="14" customFormat="1" ht="87.75" customHeight="1" x14ac:dyDescent="0.2">
      <c r="A52" s="21"/>
      <c r="B52" s="126"/>
      <c r="C52" s="120"/>
      <c r="D52" s="120"/>
      <c r="E52" s="120"/>
      <c r="F52" s="120"/>
      <c r="G52" s="120" t="s">
        <v>362</v>
      </c>
      <c r="H52" s="120" t="s">
        <v>360</v>
      </c>
      <c r="I52" s="72" t="s">
        <v>325</v>
      </c>
      <c r="J52" s="120" t="s">
        <v>363</v>
      </c>
      <c r="K52" s="120" t="s">
        <v>55</v>
      </c>
      <c r="L52" s="121">
        <v>1</v>
      </c>
      <c r="M52" s="121">
        <v>0.45</v>
      </c>
      <c r="N52" s="133"/>
      <c r="O52" s="121">
        <v>0.55000000000000004</v>
      </c>
      <c r="P52" s="202"/>
      <c r="Q52" s="199"/>
      <c r="R52" s="16"/>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row>
    <row r="53" spans="1:259" s="14" customFormat="1" ht="110.25" customHeight="1" x14ac:dyDescent="0.2">
      <c r="A53" s="21"/>
      <c r="B53" s="126"/>
      <c r="C53" s="120"/>
      <c r="D53" s="120"/>
      <c r="E53" s="120"/>
      <c r="F53" s="120"/>
      <c r="G53" s="120"/>
      <c r="H53" s="120"/>
      <c r="I53" s="72" t="s">
        <v>293</v>
      </c>
      <c r="J53" s="120"/>
      <c r="K53" s="120"/>
      <c r="L53" s="121"/>
      <c r="M53" s="120"/>
      <c r="N53" s="133"/>
      <c r="O53" s="120"/>
      <c r="P53" s="202"/>
      <c r="Q53" s="199"/>
      <c r="R53" s="16"/>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row>
    <row r="54" spans="1:259" s="14" customFormat="1" ht="115.5" customHeight="1" x14ac:dyDescent="0.2">
      <c r="A54" s="21"/>
      <c r="B54" s="126"/>
      <c r="C54" s="120"/>
      <c r="D54" s="120"/>
      <c r="E54" s="120"/>
      <c r="F54" s="120"/>
      <c r="G54" s="120"/>
      <c r="H54" s="120"/>
      <c r="I54" s="72" t="s">
        <v>294</v>
      </c>
      <c r="J54" s="120"/>
      <c r="K54" s="120"/>
      <c r="L54" s="121"/>
      <c r="M54" s="120"/>
      <c r="N54" s="133"/>
      <c r="O54" s="120"/>
      <c r="P54" s="202"/>
      <c r="Q54" s="199"/>
      <c r="R54" s="16"/>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row>
    <row r="55" spans="1:259" s="14" customFormat="1" ht="108" customHeight="1" x14ac:dyDescent="0.2">
      <c r="A55" s="21"/>
      <c r="B55" s="126"/>
      <c r="C55" s="120"/>
      <c r="D55" s="120"/>
      <c r="E55" s="120"/>
      <c r="F55" s="120"/>
      <c r="G55" s="120" t="s">
        <v>364</v>
      </c>
      <c r="H55" s="120" t="s">
        <v>360</v>
      </c>
      <c r="I55" s="72" t="s">
        <v>296</v>
      </c>
      <c r="J55" s="120" t="s">
        <v>459</v>
      </c>
      <c r="K55" s="120" t="s">
        <v>55</v>
      </c>
      <c r="L55" s="121">
        <v>1</v>
      </c>
      <c r="M55" s="121">
        <v>0.45</v>
      </c>
      <c r="N55" s="133"/>
      <c r="O55" s="121">
        <v>0.55000000000000004</v>
      </c>
      <c r="P55" s="202"/>
      <c r="Q55" s="199"/>
      <c r="R55" s="16"/>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row>
    <row r="56" spans="1:259" s="14" customFormat="1" ht="144" customHeight="1" x14ac:dyDescent="0.2">
      <c r="A56" s="21"/>
      <c r="B56" s="126"/>
      <c r="C56" s="120"/>
      <c r="D56" s="120"/>
      <c r="E56" s="120"/>
      <c r="F56" s="120"/>
      <c r="G56" s="120"/>
      <c r="H56" s="120"/>
      <c r="I56" s="72" t="s">
        <v>297</v>
      </c>
      <c r="J56" s="120"/>
      <c r="K56" s="120"/>
      <c r="L56" s="121"/>
      <c r="M56" s="120"/>
      <c r="N56" s="133"/>
      <c r="O56" s="120"/>
      <c r="P56" s="202"/>
      <c r="Q56" s="199"/>
      <c r="R56" s="16"/>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row>
    <row r="57" spans="1:259" s="14" customFormat="1" ht="108" customHeight="1" x14ac:dyDescent="0.2">
      <c r="A57" s="21"/>
      <c r="B57" s="126"/>
      <c r="C57" s="120"/>
      <c r="D57" s="120"/>
      <c r="E57" s="120"/>
      <c r="F57" s="120"/>
      <c r="G57" s="120"/>
      <c r="H57" s="120"/>
      <c r="I57" s="72" t="s">
        <v>298</v>
      </c>
      <c r="J57" s="120"/>
      <c r="K57" s="120"/>
      <c r="L57" s="121"/>
      <c r="M57" s="120"/>
      <c r="N57" s="133"/>
      <c r="O57" s="120"/>
      <c r="P57" s="202"/>
      <c r="Q57" s="199"/>
      <c r="R57" s="16"/>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row>
    <row r="58" spans="1:259" s="14" customFormat="1" ht="128.25" customHeight="1" x14ac:dyDescent="0.2">
      <c r="A58" s="21"/>
      <c r="B58" s="126"/>
      <c r="C58" s="120"/>
      <c r="D58" s="120"/>
      <c r="E58" s="120"/>
      <c r="F58" s="120"/>
      <c r="G58" s="120" t="s">
        <v>365</v>
      </c>
      <c r="H58" s="120" t="s">
        <v>360</v>
      </c>
      <c r="I58" s="72" t="s">
        <v>150</v>
      </c>
      <c r="J58" s="120" t="s">
        <v>366</v>
      </c>
      <c r="K58" s="120" t="s">
        <v>55</v>
      </c>
      <c r="L58" s="121">
        <v>1</v>
      </c>
      <c r="M58" s="121">
        <v>0.2</v>
      </c>
      <c r="N58" s="133"/>
      <c r="O58" s="121">
        <v>0.8</v>
      </c>
      <c r="P58" s="202"/>
      <c r="Q58" s="199"/>
      <c r="R58" s="16"/>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row>
    <row r="59" spans="1:259" s="14" customFormat="1" ht="156" customHeight="1" x14ac:dyDescent="0.2">
      <c r="A59" s="21"/>
      <c r="B59" s="126"/>
      <c r="C59" s="120"/>
      <c r="D59" s="120"/>
      <c r="E59" s="120"/>
      <c r="F59" s="120"/>
      <c r="G59" s="120"/>
      <c r="H59" s="120"/>
      <c r="I59" s="72" t="s">
        <v>151</v>
      </c>
      <c r="J59" s="120"/>
      <c r="K59" s="120"/>
      <c r="L59" s="121"/>
      <c r="M59" s="120"/>
      <c r="N59" s="133"/>
      <c r="O59" s="120"/>
      <c r="P59" s="202"/>
      <c r="Q59" s="199"/>
      <c r="R59" s="16"/>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row>
    <row r="60" spans="1:259" s="14" customFormat="1" ht="115.5" customHeight="1" x14ac:dyDescent="0.2">
      <c r="A60" s="21"/>
      <c r="B60" s="126"/>
      <c r="C60" s="120"/>
      <c r="D60" s="120"/>
      <c r="E60" s="120"/>
      <c r="F60" s="120"/>
      <c r="G60" s="120" t="s">
        <v>367</v>
      </c>
      <c r="H60" s="120" t="s">
        <v>360</v>
      </c>
      <c r="I60" s="72" t="s">
        <v>195</v>
      </c>
      <c r="J60" s="120" t="s">
        <v>369</v>
      </c>
      <c r="K60" s="120" t="s">
        <v>55</v>
      </c>
      <c r="L60" s="121">
        <v>1</v>
      </c>
      <c r="M60" s="121">
        <v>0.36</v>
      </c>
      <c r="N60" s="133"/>
      <c r="O60" s="121">
        <v>0.61</v>
      </c>
      <c r="P60" s="202"/>
      <c r="Q60" s="199"/>
      <c r="R60" s="16"/>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row>
    <row r="61" spans="1:259" s="14" customFormat="1" ht="98.25" customHeight="1" x14ac:dyDescent="0.2">
      <c r="A61" s="21"/>
      <c r="B61" s="126"/>
      <c r="C61" s="120"/>
      <c r="D61" s="120"/>
      <c r="E61" s="120"/>
      <c r="F61" s="120"/>
      <c r="G61" s="120"/>
      <c r="H61" s="120"/>
      <c r="I61" s="72" t="s">
        <v>196</v>
      </c>
      <c r="J61" s="120"/>
      <c r="K61" s="120"/>
      <c r="L61" s="121"/>
      <c r="M61" s="121"/>
      <c r="N61" s="133"/>
      <c r="O61" s="120"/>
      <c r="P61" s="202"/>
      <c r="Q61" s="199"/>
      <c r="R61" s="16"/>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row>
    <row r="62" spans="1:259" s="14" customFormat="1" ht="130.5" customHeight="1" thickBot="1" x14ac:dyDescent="0.25">
      <c r="A62" s="57"/>
      <c r="B62" s="150"/>
      <c r="C62" s="123"/>
      <c r="D62" s="123"/>
      <c r="E62" s="123"/>
      <c r="F62" s="123"/>
      <c r="G62" s="70" t="s">
        <v>368</v>
      </c>
      <c r="H62" s="70" t="s">
        <v>360</v>
      </c>
      <c r="I62" s="73" t="s">
        <v>152</v>
      </c>
      <c r="J62" s="70" t="s">
        <v>326</v>
      </c>
      <c r="K62" s="70" t="s">
        <v>55</v>
      </c>
      <c r="L62" s="77">
        <v>1</v>
      </c>
      <c r="M62" s="77">
        <v>0.45</v>
      </c>
      <c r="N62" s="156"/>
      <c r="O62" s="77">
        <v>0.51</v>
      </c>
      <c r="P62" s="202"/>
      <c r="Q62" s="199"/>
      <c r="R62" s="16"/>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row>
    <row r="63" spans="1:259" s="14" customFormat="1" ht="152.25" customHeight="1" x14ac:dyDescent="0.2">
      <c r="A63" s="58"/>
      <c r="B63" s="118" t="s">
        <v>420</v>
      </c>
      <c r="C63" s="116" t="s">
        <v>37</v>
      </c>
      <c r="D63" s="116" t="s">
        <v>25</v>
      </c>
      <c r="E63" s="116" t="s">
        <v>41</v>
      </c>
      <c r="F63" s="116" t="s">
        <v>50</v>
      </c>
      <c r="G63" s="66" t="s">
        <v>66</v>
      </c>
      <c r="H63" s="116" t="s">
        <v>329</v>
      </c>
      <c r="I63" s="71" t="s">
        <v>327</v>
      </c>
      <c r="J63" s="116" t="s">
        <v>460</v>
      </c>
      <c r="K63" s="116" t="s">
        <v>370</v>
      </c>
      <c r="L63" s="135">
        <v>1</v>
      </c>
      <c r="M63" s="135">
        <v>0.5</v>
      </c>
      <c r="N63" s="132">
        <f>AVERAGE(M63)</f>
        <v>0.5</v>
      </c>
      <c r="O63" s="132">
        <v>0.5</v>
      </c>
      <c r="P63" s="192">
        <f>AVERAGE(O63)</f>
        <v>0.5</v>
      </c>
      <c r="Q63" s="146">
        <f>+N63+P63</f>
        <v>1</v>
      </c>
      <c r="R63" s="16"/>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row>
    <row r="64" spans="1:259" s="4" customFormat="1" ht="152.25" customHeight="1" thickBot="1" x14ac:dyDescent="0.25">
      <c r="A64" s="59"/>
      <c r="B64" s="119"/>
      <c r="C64" s="117"/>
      <c r="D64" s="117"/>
      <c r="E64" s="117"/>
      <c r="F64" s="117"/>
      <c r="G64" s="67" t="s">
        <v>66</v>
      </c>
      <c r="H64" s="117"/>
      <c r="I64" s="87" t="s">
        <v>328</v>
      </c>
      <c r="J64" s="117"/>
      <c r="K64" s="117"/>
      <c r="L64" s="117"/>
      <c r="M64" s="117"/>
      <c r="N64" s="134"/>
      <c r="O64" s="134"/>
      <c r="P64" s="203"/>
      <c r="Q64" s="147"/>
      <c r="R64" s="16"/>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row>
    <row r="65" spans="1:108" s="7" customFormat="1" ht="126.75" customHeight="1" x14ac:dyDescent="0.2">
      <c r="A65" s="3"/>
      <c r="B65" s="149" t="s">
        <v>421</v>
      </c>
      <c r="C65" s="125" t="s">
        <v>37</v>
      </c>
      <c r="D65" s="125" t="s">
        <v>26</v>
      </c>
      <c r="E65" s="125" t="s">
        <v>41</v>
      </c>
      <c r="F65" s="125" t="s">
        <v>51</v>
      </c>
      <c r="G65" s="69" t="s">
        <v>67</v>
      </c>
      <c r="H65" s="69" t="s">
        <v>135</v>
      </c>
      <c r="I65" s="69" t="s">
        <v>371</v>
      </c>
      <c r="J65" s="69" t="s">
        <v>372</v>
      </c>
      <c r="K65" s="69" t="s">
        <v>159</v>
      </c>
      <c r="L65" s="78">
        <v>1</v>
      </c>
      <c r="M65" s="78">
        <v>0</v>
      </c>
      <c r="N65" s="154">
        <f>AVERAGE(M65:M80)</f>
        <v>0.40581250000000002</v>
      </c>
      <c r="O65" s="78">
        <v>1</v>
      </c>
      <c r="P65" s="210">
        <f>AVERAGE(O65:O80)</f>
        <v>0.59331250000000002</v>
      </c>
      <c r="Q65" s="191">
        <f>+N65+P65</f>
        <v>0.99912500000000004</v>
      </c>
      <c r="R65" s="16"/>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row>
    <row r="66" spans="1:108" s="7" customFormat="1" ht="156" customHeight="1" x14ac:dyDescent="0.2">
      <c r="A66" s="3"/>
      <c r="B66" s="126"/>
      <c r="C66" s="120"/>
      <c r="D66" s="120"/>
      <c r="E66" s="120"/>
      <c r="F66" s="120"/>
      <c r="G66" s="68" t="s">
        <v>154</v>
      </c>
      <c r="H66" s="68" t="s">
        <v>135</v>
      </c>
      <c r="I66" s="68" t="s">
        <v>153</v>
      </c>
      <c r="J66" s="68" t="s">
        <v>461</v>
      </c>
      <c r="K66" s="68" t="s">
        <v>159</v>
      </c>
      <c r="L66" s="76">
        <v>1</v>
      </c>
      <c r="M66" s="76">
        <v>0.5</v>
      </c>
      <c r="N66" s="154"/>
      <c r="O66" s="76">
        <v>0.5</v>
      </c>
      <c r="P66" s="202"/>
      <c r="Q66" s="133"/>
      <c r="R66" s="16"/>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row>
    <row r="67" spans="1:108" s="7" customFormat="1" ht="156" customHeight="1" x14ac:dyDescent="0.2">
      <c r="A67" s="3"/>
      <c r="B67" s="126"/>
      <c r="C67" s="120"/>
      <c r="D67" s="120"/>
      <c r="E67" s="120"/>
      <c r="F67" s="120"/>
      <c r="G67" s="68" t="s">
        <v>264</v>
      </c>
      <c r="H67" s="68" t="s">
        <v>135</v>
      </c>
      <c r="I67" s="68" t="s">
        <v>263</v>
      </c>
      <c r="J67" s="68" t="s">
        <v>373</v>
      </c>
      <c r="K67" s="68" t="s">
        <v>159</v>
      </c>
      <c r="L67" s="76">
        <v>1</v>
      </c>
      <c r="M67" s="76">
        <v>0.5</v>
      </c>
      <c r="N67" s="154"/>
      <c r="O67" s="76">
        <v>0.5</v>
      </c>
      <c r="P67" s="202"/>
      <c r="Q67" s="133"/>
      <c r="R67" s="16"/>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row>
    <row r="68" spans="1:108" s="7" customFormat="1" ht="156" customHeight="1" x14ac:dyDescent="0.2">
      <c r="A68" s="3"/>
      <c r="B68" s="126"/>
      <c r="C68" s="120"/>
      <c r="D68" s="120"/>
      <c r="E68" s="120"/>
      <c r="F68" s="120"/>
      <c r="G68" s="68" t="s">
        <v>158</v>
      </c>
      <c r="H68" s="68" t="s">
        <v>135</v>
      </c>
      <c r="I68" s="68" t="s">
        <v>265</v>
      </c>
      <c r="J68" s="68" t="s">
        <v>374</v>
      </c>
      <c r="K68" s="68" t="s">
        <v>159</v>
      </c>
      <c r="L68" s="76">
        <v>1</v>
      </c>
      <c r="M68" s="76">
        <v>0.5</v>
      </c>
      <c r="N68" s="154"/>
      <c r="O68" s="76">
        <v>0.5</v>
      </c>
      <c r="P68" s="202"/>
      <c r="Q68" s="133"/>
      <c r="R68" s="16"/>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row>
    <row r="69" spans="1:108" s="7" customFormat="1" ht="198" customHeight="1" x14ac:dyDescent="0.2">
      <c r="A69" s="3"/>
      <c r="B69" s="126"/>
      <c r="C69" s="120"/>
      <c r="D69" s="120"/>
      <c r="E69" s="120"/>
      <c r="F69" s="120"/>
      <c r="G69" s="68" t="s">
        <v>155</v>
      </c>
      <c r="H69" s="68" t="s">
        <v>135</v>
      </c>
      <c r="I69" s="68" t="s">
        <v>266</v>
      </c>
      <c r="J69" s="68" t="s">
        <v>462</v>
      </c>
      <c r="K69" s="68" t="s">
        <v>159</v>
      </c>
      <c r="L69" s="76">
        <v>1</v>
      </c>
      <c r="M69" s="76">
        <v>0.49299999999999999</v>
      </c>
      <c r="N69" s="154"/>
      <c r="O69" s="76">
        <v>0.49299999999999999</v>
      </c>
      <c r="P69" s="202"/>
      <c r="Q69" s="133"/>
      <c r="R69" s="16"/>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row>
    <row r="70" spans="1:108" s="7" customFormat="1" ht="188.25" customHeight="1" x14ac:dyDescent="0.2">
      <c r="A70" s="3"/>
      <c r="B70" s="126"/>
      <c r="C70" s="120"/>
      <c r="D70" s="120"/>
      <c r="E70" s="120"/>
      <c r="F70" s="120"/>
      <c r="G70" s="68" t="s">
        <v>268</v>
      </c>
      <c r="H70" s="68" t="s">
        <v>86</v>
      </c>
      <c r="I70" s="68" t="s">
        <v>267</v>
      </c>
      <c r="J70" s="68" t="s">
        <v>378</v>
      </c>
      <c r="K70" s="68" t="s">
        <v>375</v>
      </c>
      <c r="L70" s="76">
        <v>1</v>
      </c>
      <c r="M70" s="76">
        <v>0.5</v>
      </c>
      <c r="N70" s="154"/>
      <c r="O70" s="76">
        <v>0.5</v>
      </c>
      <c r="P70" s="202"/>
      <c r="Q70" s="133"/>
      <c r="R70" s="16"/>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row>
    <row r="71" spans="1:108" s="7" customFormat="1" ht="223.5" customHeight="1" x14ac:dyDescent="0.2">
      <c r="A71" s="3"/>
      <c r="B71" s="126"/>
      <c r="C71" s="120"/>
      <c r="D71" s="120"/>
      <c r="E71" s="120"/>
      <c r="F71" s="120"/>
      <c r="G71" s="68" t="s">
        <v>270</v>
      </c>
      <c r="H71" s="68" t="s">
        <v>377</v>
      </c>
      <c r="I71" s="68" t="s">
        <v>269</v>
      </c>
      <c r="J71" s="68" t="s">
        <v>379</v>
      </c>
      <c r="K71" s="68" t="s">
        <v>376</v>
      </c>
      <c r="L71" s="76">
        <v>1</v>
      </c>
      <c r="M71" s="76">
        <v>0.5</v>
      </c>
      <c r="N71" s="154"/>
      <c r="O71" s="76">
        <v>0.5</v>
      </c>
      <c r="P71" s="202"/>
      <c r="Q71" s="133"/>
      <c r="R71" s="16"/>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row>
    <row r="72" spans="1:108" s="7" customFormat="1" ht="191.25" customHeight="1" thickBot="1" x14ac:dyDescent="0.25">
      <c r="A72" s="3"/>
      <c r="B72" s="150"/>
      <c r="C72" s="123"/>
      <c r="D72" s="123"/>
      <c r="E72" s="123"/>
      <c r="F72" s="123"/>
      <c r="G72" s="70" t="s">
        <v>157</v>
      </c>
      <c r="H72" s="70" t="s">
        <v>435</v>
      </c>
      <c r="I72" s="70" t="s">
        <v>156</v>
      </c>
      <c r="J72" s="70" t="s">
        <v>380</v>
      </c>
      <c r="K72" s="70" t="s">
        <v>433</v>
      </c>
      <c r="L72" s="77">
        <v>1</v>
      </c>
      <c r="M72" s="77">
        <v>0.5</v>
      </c>
      <c r="N72" s="155"/>
      <c r="O72" s="76">
        <v>0.5</v>
      </c>
      <c r="P72" s="203"/>
      <c r="Q72" s="133"/>
      <c r="R72" s="16"/>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row>
    <row r="73" spans="1:108" s="7" customFormat="1" ht="186" customHeight="1" x14ac:dyDescent="0.2">
      <c r="A73" s="3"/>
      <c r="B73" s="118" t="s">
        <v>421</v>
      </c>
      <c r="C73" s="116" t="s">
        <v>37</v>
      </c>
      <c r="D73" s="116" t="s">
        <v>26</v>
      </c>
      <c r="E73" s="116" t="s">
        <v>41</v>
      </c>
      <c r="F73" s="116" t="s">
        <v>51</v>
      </c>
      <c r="G73" s="66" t="s">
        <v>272</v>
      </c>
      <c r="H73" s="66" t="s">
        <v>434</v>
      </c>
      <c r="I73" s="66" t="s">
        <v>271</v>
      </c>
      <c r="J73" s="66" t="s">
        <v>463</v>
      </c>
      <c r="K73" s="66" t="s">
        <v>376</v>
      </c>
      <c r="L73" s="75">
        <v>1</v>
      </c>
      <c r="M73" s="75">
        <v>0.5</v>
      </c>
      <c r="N73" s="132">
        <f>AVERAGE(M65:M80)</f>
        <v>0.40581250000000002</v>
      </c>
      <c r="O73" s="77">
        <v>0.5</v>
      </c>
      <c r="P73" s="132">
        <f>AVERAGE(O65:O80)</f>
        <v>0.59331250000000002</v>
      </c>
      <c r="Q73" s="121">
        <f>+N73+P73</f>
        <v>0.99912500000000004</v>
      </c>
      <c r="R73" s="16"/>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row>
    <row r="74" spans="1:108" s="7" customFormat="1" ht="156" customHeight="1" x14ac:dyDescent="0.2">
      <c r="A74" s="3"/>
      <c r="B74" s="126"/>
      <c r="C74" s="120"/>
      <c r="D74" s="120"/>
      <c r="E74" s="120"/>
      <c r="F74" s="120"/>
      <c r="G74" s="68" t="s">
        <v>274</v>
      </c>
      <c r="H74" s="68" t="s">
        <v>33</v>
      </c>
      <c r="I74" s="68" t="s">
        <v>273</v>
      </c>
      <c r="J74" s="68" t="s">
        <v>464</v>
      </c>
      <c r="K74" s="68" t="s">
        <v>34</v>
      </c>
      <c r="L74" s="76">
        <v>1</v>
      </c>
      <c r="M74" s="76">
        <v>0</v>
      </c>
      <c r="N74" s="133"/>
      <c r="O74" s="77">
        <v>1</v>
      </c>
      <c r="P74" s="133"/>
      <c r="Q74" s="121"/>
      <c r="R74" s="16"/>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row>
    <row r="75" spans="1:108" s="7" customFormat="1" ht="156" customHeight="1" x14ac:dyDescent="0.2">
      <c r="A75" s="3"/>
      <c r="B75" s="126"/>
      <c r="C75" s="120"/>
      <c r="D75" s="120"/>
      <c r="E75" s="120"/>
      <c r="F75" s="120"/>
      <c r="G75" s="68" t="s">
        <v>442</v>
      </c>
      <c r="H75" s="68" t="s">
        <v>443</v>
      </c>
      <c r="I75" s="68" t="s">
        <v>465</v>
      </c>
      <c r="J75" s="68" t="s">
        <v>466</v>
      </c>
      <c r="K75" s="68" t="s">
        <v>275</v>
      </c>
      <c r="L75" s="76">
        <v>1</v>
      </c>
      <c r="M75" s="76">
        <v>0.5</v>
      </c>
      <c r="N75" s="133"/>
      <c r="O75" s="76">
        <v>0.5</v>
      </c>
      <c r="P75" s="133"/>
      <c r="Q75" s="121"/>
      <c r="R75" s="16"/>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row>
    <row r="76" spans="1:108" s="7" customFormat="1" ht="156" customHeight="1" x14ac:dyDescent="0.2">
      <c r="A76" s="3"/>
      <c r="B76" s="126"/>
      <c r="C76" s="120"/>
      <c r="D76" s="120"/>
      <c r="E76" s="120"/>
      <c r="F76" s="120"/>
      <c r="G76" s="68" t="s">
        <v>381</v>
      </c>
      <c r="H76" s="68" t="s">
        <v>443</v>
      </c>
      <c r="I76" s="68" t="s">
        <v>579</v>
      </c>
      <c r="J76" s="68" t="s">
        <v>445</v>
      </c>
      <c r="K76" s="68" t="s">
        <v>444</v>
      </c>
      <c r="L76" s="76">
        <v>1</v>
      </c>
      <c r="M76" s="76">
        <v>0</v>
      </c>
      <c r="N76" s="133"/>
      <c r="O76" s="76">
        <v>1</v>
      </c>
      <c r="P76" s="133"/>
      <c r="Q76" s="121"/>
      <c r="R76" s="16"/>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row>
    <row r="77" spans="1:108" s="7" customFormat="1" ht="156" customHeight="1" x14ac:dyDescent="0.2">
      <c r="A77" s="3"/>
      <c r="B77" s="126"/>
      <c r="C77" s="120"/>
      <c r="D77" s="120"/>
      <c r="E77" s="120"/>
      <c r="F77" s="120"/>
      <c r="G77" s="68" t="s">
        <v>382</v>
      </c>
      <c r="H77" s="68" t="s">
        <v>443</v>
      </c>
      <c r="I77" s="68" t="s">
        <v>276</v>
      </c>
      <c r="J77" s="68" t="s">
        <v>277</v>
      </c>
      <c r="K77" s="68" t="s">
        <v>444</v>
      </c>
      <c r="L77" s="76">
        <v>1</v>
      </c>
      <c r="M77" s="76">
        <v>1</v>
      </c>
      <c r="N77" s="133"/>
      <c r="O77" s="76">
        <v>0</v>
      </c>
      <c r="P77" s="133"/>
      <c r="Q77" s="121"/>
      <c r="R77" s="16"/>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row>
    <row r="78" spans="1:108" s="7" customFormat="1" ht="261" customHeight="1" x14ac:dyDescent="0.2">
      <c r="A78" s="3"/>
      <c r="B78" s="126"/>
      <c r="C78" s="120"/>
      <c r="D78" s="120"/>
      <c r="E78" s="120"/>
      <c r="F78" s="120"/>
      <c r="G78" s="68" t="s">
        <v>279</v>
      </c>
      <c r="H78" s="68" t="s">
        <v>443</v>
      </c>
      <c r="I78" s="68" t="s">
        <v>278</v>
      </c>
      <c r="J78" s="68" t="s">
        <v>383</v>
      </c>
      <c r="K78" s="68" t="s">
        <v>444</v>
      </c>
      <c r="L78" s="76">
        <v>1</v>
      </c>
      <c r="M78" s="76">
        <v>0.5</v>
      </c>
      <c r="N78" s="133"/>
      <c r="O78" s="76">
        <v>0.5</v>
      </c>
      <c r="P78" s="133"/>
      <c r="Q78" s="121"/>
      <c r="R78" s="16"/>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row>
    <row r="79" spans="1:108" s="7" customFormat="1" ht="261" customHeight="1" x14ac:dyDescent="0.2">
      <c r="A79" s="3"/>
      <c r="B79" s="126"/>
      <c r="C79" s="120"/>
      <c r="D79" s="120"/>
      <c r="E79" s="120"/>
      <c r="F79" s="120"/>
      <c r="G79" s="68" t="s">
        <v>384</v>
      </c>
      <c r="H79" s="68" t="s">
        <v>443</v>
      </c>
      <c r="I79" s="68" t="s">
        <v>280</v>
      </c>
      <c r="J79" s="68" t="s">
        <v>386</v>
      </c>
      <c r="K79" s="68" t="s">
        <v>444</v>
      </c>
      <c r="L79" s="76">
        <v>1</v>
      </c>
      <c r="M79" s="76">
        <v>0</v>
      </c>
      <c r="N79" s="133"/>
      <c r="O79" s="76">
        <v>1</v>
      </c>
      <c r="P79" s="133"/>
      <c r="Q79" s="121"/>
      <c r="R79" s="16"/>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row>
    <row r="80" spans="1:108" s="7" customFormat="1" ht="248.25" customHeight="1" thickBot="1" x14ac:dyDescent="0.25">
      <c r="A80" s="3"/>
      <c r="B80" s="150"/>
      <c r="C80" s="123"/>
      <c r="D80" s="123"/>
      <c r="E80" s="123"/>
      <c r="F80" s="123"/>
      <c r="G80" s="70" t="s">
        <v>385</v>
      </c>
      <c r="H80" s="70" t="s">
        <v>443</v>
      </c>
      <c r="I80" s="70" t="s">
        <v>281</v>
      </c>
      <c r="J80" s="70" t="s">
        <v>387</v>
      </c>
      <c r="K80" s="70" t="s">
        <v>444</v>
      </c>
      <c r="L80" s="77">
        <v>1</v>
      </c>
      <c r="M80" s="77">
        <v>0.5</v>
      </c>
      <c r="N80" s="156"/>
      <c r="O80" s="77">
        <v>0.5</v>
      </c>
      <c r="P80" s="156"/>
      <c r="Q80" s="124"/>
      <c r="R80" s="16"/>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row>
    <row r="81" spans="1:108" s="7" customFormat="1" ht="248.25" customHeight="1" x14ac:dyDescent="0.2">
      <c r="A81" s="60"/>
      <c r="B81" s="118" t="s">
        <v>419</v>
      </c>
      <c r="C81" s="116" t="s">
        <v>37</v>
      </c>
      <c r="D81" s="116" t="s">
        <v>388</v>
      </c>
      <c r="E81" s="116" t="s">
        <v>41</v>
      </c>
      <c r="F81" s="116" t="s">
        <v>389</v>
      </c>
      <c r="G81" s="66" t="s">
        <v>283</v>
      </c>
      <c r="H81" s="66" t="s">
        <v>33</v>
      </c>
      <c r="I81" s="66" t="s">
        <v>282</v>
      </c>
      <c r="J81" s="66" t="s">
        <v>390</v>
      </c>
      <c r="K81" s="66" t="s">
        <v>34</v>
      </c>
      <c r="L81" s="75">
        <v>1</v>
      </c>
      <c r="M81" s="75">
        <v>0.5</v>
      </c>
      <c r="N81" s="192">
        <f>AVERAGE(M81:M82)</f>
        <v>0.5</v>
      </c>
      <c r="O81" s="75">
        <v>0.5</v>
      </c>
      <c r="P81" s="192">
        <f>AVERAGE(O81:O82)</f>
        <v>0.5</v>
      </c>
      <c r="Q81" s="146">
        <f>+N81+P81</f>
        <v>1</v>
      </c>
      <c r="R81" s="16"/>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row>
    <row r="82" spans="1:108" s="7" customFormat="1" ht="248.25" customHeight="1" thickBot="1" x14ac:dyDescent="0.25">
      <c r="A82" s="59"/>
      <c r="B82" s="119"/>
      <c r="C82" s="117"/>
      <c r="D82" s="117"/>
      <c r="E82" s="117"/>
      <c r="F82" s="117"/>
      <c r="G82" s="67" t="s">
        <v>284</v>
      </c>
      <c r="H82" s="67" t="s">
        <v>33</v>
      </c>
      <c r="I82" s="67" t="s">
        <v>392</v>
      </c>
      <c r="J82" s="67" t="s">
        <v>391</v>
      </c>
      <c r="K82" s="67" t="s">
        <v>34</v>
      </c>
      <c r="L82" s="85">
        <v>1</v>
      </c>
      <c r="M82" s="85">
        <v>0.5</v>
      </c>
      <c r="N82" s="155"/>
      <c r="O82" s="85">
        <v>0.5</v>
      </c>
      <c r="P82" s="155"/>
      <c r="Q82" s="195"/>
      <c r="R82" s="16"/>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row>
    <row r="83" spans="1:108" s="7" customFormat="1" ht="159.75" customHeight="1" x14ac:dyDescent="0.2">
      <c r="A83" s="18"/>
      <c r="B83" s="149" t="s">
        <v>422</v>
      </c>
      <c r="C83" s="125" t="s">
        <v>27</v>
      </c>
      <c r="D83" s="125" t="s">
        <v>28</v>
      </c>
      <c r="E83" s="125" t="s">
        <v>302</v>
      </c>
      <c r="F83" s="125" t="s">
        <v>181</v>
      </c>
      <c r="G83" s="125" t="s">
        <v>164</v>
      </c>
      <c r="H83" s="125" t="s">
        <v>394</v>
      </c>
      <c r="I83" s="74" t="s">
        <v>160</v>
      </c>
      <c r="J83" s="125" t="s">
        <v>163</v>
      </c>
      <c r="K83" s="125" t="s">
        <v>393</v>
      </c>
      <c r="L83" s="151">
        <v>1</v>
      </c>
      <c r="M83" s="191">
        <v>0.52800000000000002</v>
      </c>
      <c r="N83" s="129">
        <f>AVERAGE(M83:M117)</f>
        <v>0.45250000000000012</v>
      </c>
      <c r="O83" s="191">
        <v>0.44900000000000001</v>
      </c>
      <c r="P83" s="129">
        <f>AVERAGE(O83:O117)</f>
        <v>0.52149999999999996</v>
      </c>
      <c r="Q83" s="129">
        <f>+N83+P83</f>
        <v>0.97400000000000009</v>
      </c>
      <c r="R83" s="16"/>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row>
    <row r="84" spans="1:108" s="7" customFormat="1" ht="111" customHeight="1" x14ac:dyDescent="0.2">
      <c r="A84" s="18"/>
      <c r="B84" s="126"/>
      <c r="C84" s="120"/>
      <c r="D84" s="120"/>
      <c r="E84" s="120"/>
      <c r="F84" s="120"/>
      <c r="G84" s="120"/>
      <c r="H84" s="120"/>
      <c r="I84" s="90" t="s">
        <v>161</v>
      </c>
      <c r="J84" s="120"/>
      <c r="K84" s="120"/>
      <c r="L84" s="121"/>
      <c r="M84" s="133"/>
      <c r="N84" s="130"/>
      <c r="O84" s="133"/>
      <c r="P84" s="130"/>
      <c r="Q84" s="130"/>
      <c r="R84" s="16"/>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row>
    <row r="85" spans="1:108" s="7" customFormat="1" ht="111" customHeight="1" x14ac:dyDescent="0.2">
      <c r="A85" s="18"/>
      <c r="B85" s="126"/>
      <c r="C85" s="120"/>
      <c r="D85" s="120"/>
      <c r="E85" s="120"/>
      <c r="F85" s="120"/>
      <c r="G85" s="120"/>
      <c r="H85" s="120"/>
      <c r="I85" s="90" t="s">
        <v>162</v>
      </c>
      <c r="J85" s="120"/>
      <c r="K85" s="120"/>
      <c r="L85" s="121"/>
      <c r="M85" s="133"/>
      <c r="N85" s="130"/>
      <c r="O85" s="133"/>
      <c r="P85" s="130"/>
      <c r="Q85" s="130"/>
      <c r="R85" s="16"/>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row>
    <row r="86" spans="1:108" s="7" customFormat="1" ht="178.5" customHeight="1" x14ac:dyDescent="0.2">
      <c r="A86" s="18"/>
      <c r="B86" s="126"/>
      <c r="C86" s="120"/>
      <c r="D86" s="120"/>
      <c r="E86" s="120"/>
      <c r="F86" s="120"/>
      <c r="G86" s="68" t="s">
        <v>180</v>
      </c>
      <c r="H86" s="68" t="s">
        <v>394</v>
      </c>
      <c r="I86" s="90" t="s">
        <v>165</v>
      </c>
      <c r="J86" s="68" t="s">
        <v>52</v>
      </c>
      <c r="K86" s="68" t="s">
        <v>166</v>
      </c>
      <c r="L86" s="76">
        <v>1</v>
      </c>
      <c r="M86" s="91">
        <v>0.38600000000000001</v>
      </c>
      <c r="N86" s="130"/>
      <c r="O86" s="91">
        <v>0.61399999999999999</v>
      </c>
      <c r="P86" s="130"/>
      <c r="Q86" s="130"/>
      <c r="R86" s="16"/>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row>
    <row r="87" spans="1:108" s="7" customFormat="1" ht="201" customHeight="1" x14ac:dyDescent="0.2">
      <c r="A87" s="18"/>
      <c r="B87" s="126"/>
      <c r="C87" s="120"/>
      <c r="D87" s="120"/>
      <c r="E87" s="120"/>
      <c r="F87" s="120"/>
      <c r="G87" s="72" t="s">
        <v>167</v>
      </c>
      <c r="H87" s="68" t="s">
        <v>394</v>
      </c>
      <c r="I87" s="72" t="s">
        <v>168</v>
      </c>
      <c r="J87" s="68" t="s">
        <v>52</v>
      </c>
      <c r="K87" s="68" t="s">
        <v>166</v>
      </c>
      <c r="L87" s="76">
        <v>1</v>
      </c>
      <c r="M87" s="76">
        <v>0.52</v>
      </c>
      <c r="N87" s="130"/>
      <c r="O87" s="76">
        <v>0.48</v>
      </c>
      <c r="P87" s="130"/>
      <c r="Q87" s="130"/>
      <c r="R87" s="16"/>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row>
    <row r="88" spans="1:108" s="7" customFormat="1" ht="93.75" customHeight="1" x14ac:dyDescent="0.2">
      <c r="A88" s="18"/>
      <c r="B88" s="126"/>
      <c r="C88" s="120"/>
      <c r="D88" s="120"/>
      <c r="E88" s="120"/>
      <c r="F88" s="120"/>
      <c r="G88" s="120" t="s">
        <v>169</v>
      </c>
      <c r="H88" s="120" t="s">
        <v>394</v>
      </c>
      <c r="I88" s="72" t="s">
        <v>170</v>
      </c>
      <c r="J88" s="68" t="s">
        <v>174</v>
      </c>
      <c r="K88" s="68" t="s">
        <v>175</v>
      </c>
      <c r="L88" s="121">
        <v>1</v>
      </c>
      <c r="M88" s="121">
        <v>0.47199999999999998</v>
      </c>
      <c r="N88" s="130"/>
      <c r="O88" s="133">
        <v>0.53</v>
      </c>
      <c r="P88" s="130"/>
      <c r="Q88" s="130"/>
      <c r="R88" s="16"/>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row>
    <row r="89" spans="1:108" s="7" customFormat="1" ht="116.25" customHeight="1" x14ac:dyDescent="0.2">
      <c r="A89" s="18"/>
      <c r="B89" s="126"/>
      <c r="C89" s="120"/>
      <c r="D89" s="120"/>
      <c r="E89" s="120"/>
      <c r="F89" s="120"/>
      <c r="G89" s="120"/>
      <c r="H89" s="120"/>
      <c r="I89" s="90" t="s">
        <v>171</v>
      </c>
      <c r="J89" s="68" t="s">
        <v>174</v>
      </c>
      <c r="K89" s="68" t="s">
        <v>175</v>
      </c>
      <c r="L89" s="121"/>
      <c r="M89" s="121"/>
      <c r="N89" s="130"/>
      <c r="O89" s="133"/>
      <c r="P89" s="130"/>
      <c r="Q89" s="130"/>
      <c r="R89" s="16"/>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row>
    <row r="90" spans="1:108" s="7" customFormat="1" ht="138.75" customHeight="1" x14ac:dyDescent="0.2">
      <c r="A90" s="18"/>
      <c r="B90" s="126"/>
      <c r="C90" s="120"/>
      <c r="D90" s="120"/>
      <c r="E90" s="120"/>
      <c r="F90" s="120"/>
      <c r="G90" s="120"/>
      <c r="H90" s="120"/>
      <c r="I90" s="90" t="s">
        <v>172</v>
      </c>
      <c r="J90" s="68" t="s">
        <v>174</v>
      </c>
      <c r="K90" s="68" t="s">
        <v>175</v>
      </c>
      <c r="L90" s="121"/>
      <c r="M90" s="121"/>
      <c r="N90" s="130"/>
      <c r="O90" s="133"/>
      <c r="P90" s="130"/>
      <c r="Q90" s="130"/>
      <c r="R90" s="16"/>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row>
    <row r="91" spans="1:108" s="7" customFormat="1" ht="146.25" customHeight="1" x14ac:dyDescent="0.2">
      <c r="A91" s="18"/>
      <c r="B91" s="126"/>
      <c r="C91" s="120"/>
      <c r="D91" s="120"/>
      <c r="E91" s="120"/>
      <c r="F91" s="120"/>
      <c r="G91" s="120"/>
      <c r="H91" s="120"/>
      <c r="I91" s="90" t="s">
        <v>173</v>
      </c>
      <c r="J91" s="68" t="s">
        <v>174</v>
      </c>
      <c r="K91" s="68" t="s">
        <v>175</v>
      </c>
      <c r="L91" s="121"/>
      <c r="M91" s="121"/>
      <c r="N91" s="130"/>
      <c r="O91" s="133"/>
      <c r="P91" s="130"/>
      <c r="Q91" s="130"/>
      <c r="R91" s="16"/>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row>
    <row r="92" spans="1:108" s="7" customFormat="1" ht="123.75" customHeight="1" x14ac:dyDescent="0.2">
      <c r="A92" s="18"/>
      <c r="B92" s="126"/>
      <c r="C92" s="120"/>
      <c r="D92" s="120"/>
      <c r="E92" s="120"/>
      <c r="F92" s="120"/>
      <c r="G92" s="120" t="s">
        <v>176</v>
      </c>
      <c r="H92" s="120" t="s">
        <v>394</v>
      </c>
      <c r="I92" s="90" t="s">
        <v>177</v>
      </c>
      <c r="J92" s="68" t="s">
        <v>179</v>
      </c>
      <c r="K92" s="68" t="s">
        <v>175</v>
      </c>
      <c r="L92" s="121">
        <v>1</v>
      </c>
      <c r="M92" s="121">
        <v>0.504</v>
      </c>
      <c r="N92" s="130"/>
      <c r="O92" s="121">
        <v>0.5</v>
      </c>
      <c r="P92" s="130"/>
      <c r="Q92" s="130"/>
      <c r="R92" s="16"/>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row>
    <row r="93" spans="1:108" s="7" customFormat="1" ht="146.25" customHeight="1" x14ac:dyDescent="0.2">
      <c r="A93" s="18"/>
      <c r="B93" s="126"/>
      <c r="C93" s="120"/>
      <c r="D93" s="120"/>
      <c r="E93" s="120"/>
      <c r="F93" s="120"/>
      <c r="G93" s="120"/>
      <c r="H93" s="120"/>
      <c r="I93" s="90" t="s">
        <v>178</v>
      </c>
      <c r="J93" s="68" t="s">
        <v>179</v>
      </c>
      <c r="K93" s="68" t="s">
        <v>175</v>
      </c>
      <c r="L93" s="121"/>
      <c r="M93" s="120"/>
      <c r="N93" s="130"/>
      <c r="O93" s="120"/>
      <c r="P93" s="130"/>
      <c r="Q93" s="130"/>
      <c r="R93" s="16"/>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row>
    <row r="94" spans="1:108" s="7" customFormat="1" ht="219.75" customHeight="1" x14ac:dyDescent="0.2">
      <c r="A94" s="3"/>
      <c r="B94" s="126"/>
      <c r="C94" s="120"/>
      <c r="D94" s="120"/>
      <c r="E94" s="120"/>
      <c r="F94" s="120"/>
      <c r="G94" s="120" t="s">
        <v>290</v>
      </c>
      <c r="H94" s="68" t="s">
        <v>360</v>
      </c>
      <c r="I94" s="72" t="s">
        <v>286</v>
      </c>
      <c r="J94" s="68" t="s">
        <v>183</v>
      </c>
      <c r="K94" s="68" t="s">
        <v>55</v>
      </c>
      <c r="L94" s="121">
        <v>1</v>
      </c>
      <c r="M94" s="122">
        <v>0.45</v>
      </c>
      <c r="N94" s="130"/>
      <c r="O94" s="122">
        <v>0.48</v>
      </c>
      <c r="P94" s="130"/>
      <c r="Q94" s="130"/>
      <c r="R94" s="16"/>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row>
    <row r="95" spans="1:108" s="7" customFormat="1" ht="135.75" customHeight="1" x14ac:dyDescent="0.2">
      <c r="A95" s="3"/>
      <c r="B95" s="126"/>
      <c r="C95" s="120"/>
      <c r="D95" s="120"/>
      <c r="E95" s="120"/>
      <c r="F95" s="120"/>
      <c r="G95" s="120"/>
      <c r="H95" s="68" t="s">
        <v>360</v>
      </c>
      <c r="I95" s="90" t="s">
        <v>285</v>
      </c>
      <c r="J95" s="68" t="s">
        <v>182</v>
      </c>
      <c r="K95" s="68" t="s">
        <v>55</v>
      </c>
      <c r="L95" s="121"/>
      <c r="M95" s="122"/>
      <c r="N95" s="130"/>
      <c r="O95" s="122"/>
      <c r="P95" s="130"/>
      <c r="Q95" s="130"/>
      <c r="R95" s="16"/>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row>
    <row r="96" spans="1:108" s="7" customFormat="1" ht="148.5" customHeight="1" x14ac:dyDescent="0.2">
      <c r="A96" s="3"/>
      <c r="B96" s="126"/>
      <c r="C96" s="120"/>
      <c r="D96" s="120"/>
      <c r="E96" s="120"/>
      <c r="F96" s="120"/>
      <c r="G96" s="120" t="s">
        <v>289</v>
      </c>
      <c r="H96" s="68" t="s">
        <v>360</v>
      </c>
      <c r="I96" s="90" t="s">
        <v>287</v>
      </c>
      <c r="J96" s="68" t="s">
        <v>182</v>
      </c>
      <c r="K96" s="68" t="s">
        <v>55</v>
      </c>
      <c r="L96" s="121">
        <v>1</v>
      </c>
      <c r="M96" s="121">
        <v>0.45</v>
      </c>
      <c r="N96" s="130"/>
      <c r="O96" s="121">
        <v>0.32600000000000001</v>
      </c>
      <c r="P96" s="130"/>
      <c r="Q96" s="130"/>
      <c r="R96" s="16"/>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row>
    <row r="97" spans="1:108" s="7" customFormat="1" ht="148.5" customHeight="1" x14ac:dyDescent="0.2">
      <c r="A97" s="3"/>
      <c r="B97" s="126"/>
      <c r="C97" s="120"/>
      <c r="D97" s="120"/>
      <c r="E97" s="120"/>
      <c r="F97" s="120"/>
      <c r="G97" s="120"/>
      <c r="H97" s="68" t="s">
        <v>360</v>
      </c>
      <c r="I97" s="90" t="s">
        <v>288</v>
      </c>
      <c r="J97" s="68" t="s">
        <v>182</v>
      </c>
      <c r="K97" s="68" t="s">
        <v>55</v>
      </c>
      <c r="L97" s="121"/>
      <c r="M97" s="120"/>
      <c r="N97" s="130"/>
      <c r="O97" s="120"/>
      <c r="P97" s="130"/>
      <c r="Q97" s="130"/>
      <c r="R97" s="16"/>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row>
    <row r="98" spans="1:108" s="7" customFormat="1" ht="148.5" customHeight="1" x14ac:dyDescent="0.2">
      <c r="A98" s="3"/>
      <c r="B98" s="150"/>
      <c r="C98" s="123"/>
      <c r="D98" s="123"/>
      <c r="E98" s="123"/>
      <c r="F98" s="123"/>
      <c r="G98" s="123"/>
      <c r="H98" s="70" t="s">
        <v>360</v>
      </c>
      <c r="I98" s="27" t="s">
        <v>184</v>
      </c>
      <c r="J98" s="70" t="s">
        <v>182</v>
      </c>
      <c r="K98" s="70" t="s">
        <v>55</v>
      </c>
      <c r="L98" s="124"/>
      <c r="M98" s="123"/>
      <c r="N98" s="194"/>
      <c r="O98" s="123"/>
      <c r="P98" s="194"/>
      <c r="Q98" s="194"/>
      <c r="R98" s="16"/>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row>
    <row r="99" spans="1:108" s="7" customFormat="1" ht="148.5" customHeight="1" x14ac:dyDescent="0.2">
      <c r="A99" s="3"/>
      <c r="B99" s="120" t="s">
        <v>424</v>
      </c>
      <c r="C99" s="120" t="s">
        <v>27</v>
      </c>
      <c r="D99" s="120" t="s">
        <v>28</v>
      </c>
      <c r="E99" s="120" t="s">
        <v>303</v>
      </c>
      <c r="F99" s="120" t="s">
        <v>301</v>
      </c>
      <c r="G99" s="120" t="s">
        <v>291</v>
      </c>
      <c r="H99" s="68" t="s">
        <v>360</v>
      </c>
      <c r="I99" s="90" t="s">
        <v>292</v>
      </c>
      <c r="J99" s="68" t="s">
        <v>182</v>
      </c>
      <c r="K99" s="68" t="s">
        <v>55</v>
      </c>
      <c r="L99" s="121">
        <v>1</v>
      </c>
      <c r="M99" s="121">
        <v>0.45</v>
      </c>
      <c r="N99" s="193">
        <f>AVERAGE(M83:M117)</f>
        <v>0.45250000000000012</v>
      </c>
      <c r="O99" s="124">
        <v>0.55000000000000004</v>
      </c>
      <c r="P99" s="124">
        <f>AVERAGE(O83:O117)</f>
        <v>0.52149999999999996</v>
      </c>
      <c r="Q99" s="156">
        <f>+N99+P99</f>
        <v>0.97400000000000009</v>
      </c>
      <c r="R99" s="16"/>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row>
    <row r="100" spans="1:108" s="7" customFormat="1" ht="148.5" customHeight="1" x14ac:dyDescent="0.2">
      <c r="A100" s="3"/>
      <c r="B100" s="120"/>
      <c r="C100" s="120"/>
      <c r="D100" s="120"/>
      <c r="E100" s="120"/>
      <c r="F100" s="120"/>
      <c r="G100" s="120"/>
      <c r="H100" s="68" t="s">
        <v>360</v>
      </c>
      <c r="I100" s="90" t="s">
        <v>293</v>
      </c>
      <c r="J100" s="68" t="s">
        <v>182</v>
      </c>
      <c r="K100" s="68" t="s">
        <v>55</v>
      </c>
      <c r="L100" s="121"/>
      <c r="M100" s="120"/>
      <c r="N100" s="130"/>
      <c r="O100" s="210"/>
      <c r="P100" s="210"/>
      <c r="Q100" s="154"/>
      <c r="R100" s="16"/>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row>
    <row r="101" spans="1:108" s="7" customFormat="1" ht="148.5" customHeight="1" x14ac:dyDescent="0.2">
      <c r="A101" s="3"/>
      <c r="B101" s="120"/>
      <c r="C101" s="120"/>
      <c r="D101" s="120"/>
      <c r="E101" s="120"/>
      <c r="F101" s="120"/>
      <c r="G101" s="120"/>
      <c r="H101" s="68" t="s">
        <v>360</v>
      </c>
      <c r="I101" s="90" t="s">
        <v>294</v>
      </c>
      <c r="J101" s="68" t="s">
        <v>182</v>
      </c>
      <c r="K101" s="68" t="s">
        <v>55</v>
      </c>
      <c r="L101" s="121"/>
      <c r="M101" s="120"/>
      <c r="N101" s="130"/>
      <c r="O101" s="151"/>
      <c r="P101" s="210"/>
      <c r="Q101" s="154"/>
      <c r="R101" s="16"/>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row>
    <row r="102" spans="1:108" s="7" customFormat="1" ht="148.5" customHeight="1" x14ac:dyDescent="0.2">
      <c r="A102" s="3"/>
      <c r="B102" s="120"/>
      <c r="C102" s="120"/>
      <c r="D102" s="120"/>
      <c r="E102" s="120"/>
      <c r="F102" s="120"/>
      <c r="G102" s="120" t="s">
        <v>295</v>
      </c>
      <c r="H102" s="68" t="s">
        <v>360</v>
      </c>
      <c r="I102" s="90" t="s">
        <v>296</v>
      </c>
      <c r="J102" s="68" t="s">
        <v>182</v>
      </c>
      <c r="K102" s="68" t="s">
        <v>55</v>
      </c>
      <c r="L102" s="121">
        <v>1</v>
      </c>
      <c r="M102" s="121">
        <v>0.45</v>
      </c>
      <c r="N102" s="130"/>
      <c r="O102" s="124">
        <v>0.55000000000000004</v>
      </c>
      <c r="P102" s="210"/>
      <c r="Q102" s="154"/>
      <c r="R102" s="16"/>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row>
    <row r="103" spans="1:108" s="7" customFormat="1" ht="148.5" customHeight="1" x14ac:dyDescent="0.2">
      <c r="A103" s="3"/>
      <c r="B103" s="120"/>
      <c r="C103" s="120"/>
      <c r="D103" s="120"/>
      <c r="E103" s="120"/>
      <c r="F103" s="120"/>
      <c r="G103" s="120"/>
      <c r="H103" s="68" t="s">
        <v>360</v>
      </c>
      <c r="I103" s="90" t="s">
        <v>297</v>
      </c>
      <c r="J103" s="68" t="s">
        <v>182</v>
      </c>
      <c r="K103" s="68" t="s">
        <v>55</v>
      </c>
      <c r="L103" s="121"/>
      <c r="M103" s="120"/>
      <c r="N103" s="130"/>
      <c r="O103" s="210"/>
      <c r="P103" s="210"/>
      <c r="Q103" s="154"/>
      <c r="R103" s="16"/>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row>
    <row r="104" spans="1:108" s="7" customFormat="1" ht="148.5" customHeight="1" x14ac:dyDescent="0.2">
      <c r="A104" s="3"/>
      <c r="B104" s="120"/>
      <c r="C104" s="120"/>
      <c r="D104" s="120"/>
      <c r="E104" s="120"/>
      <c r="F104" s="120"/>
      <c r="G104" s="120"/>
      <c r="H104" s="68" t="s">
        <v>360</v>
      </c>
      <c r="I104" s="90" t="s">
        <v>298</v>
      </c>
      <c r="J104" s="68" t="s">
        <v>182</v>
      </c>
      <c r="K104" s="68" t="s">
        <v>55</v>
      </c>
      <c r="L104" s="121"/>
      <c r="M104" s="120"/>
      <c r="N104" s="130"/>
      <c r="O104" s="151"/>
      <c r="P104" s="210"/>
      <c r="Q104" s="154"/>
      <c r="R104" s="16"/>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row>
    <row r="105" spans="1:108" s="7" customFormat="1" ht="148.5" customHeight="1" x14ac:dyDescent="0.2">
      <c r="A105" s="3"/>
      <c r="B105" s="120"/>
      <c r="C105" s="120"/>
      <c r="D105" s="120"/>
      <c r="E105" s="120"/>
      <c r="F105" s="120"/>
      <c r="G105" s="120" t="s">
        <v>149</v>
      </c>
      <c r="H105" s="120" t="s">
        <v>360</v>
      </c>
      <c r="I105" s="90" t="s">
        <v>299</v>
      </c>
      <c r="J105" s="68" t="s">
        <v>182</v>
      </c>
      <c r="K105" s="68" t="s">
        <v>55</v>
      </c>
      <c r="L105" s="76">
        <v>1</v>
      </c>
      <c r="M105" s="122">
        <v>0.45</v>
      </c>
      <c r="N105" s="130"/>
      <c r="O105" s="153">
        <v>0.54</v>
      </c>
      <c r="P105" s="210"/>
      <c r="Q105" s="154"/>
      <c r="R105" s="16"/>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row>
    <row r="106" spans="1:108" s="7" customFormat="1" ht="148.5" customHeight="1" x14ac:dyDescent="0.2">
      <c r="A106" s="3"/>
      <c r="B106" s="120"/>
      <c r="C106" s="120"/>
      <c r="D106" s="120"/>
      <c r="E106" s="120"/>
      <c r="F106" s="120"/>
      <c r="G106" s="120"/>
      <c r="H106" s="120"/>
      <c r="I106" s="90" t="s">
        <v>300</v>
      </c>
      <c r="J106" s="68" t="s">
        <v>182</v>
      </c>
      <c r="K106" s="68" t="s">
        <v>55</v>
      </c>
      <c r="L106" s="76">
        <v>1</v>
      </c>
      <c r="M106" s="122"/>
      <c r="N106" s="130"/>
      <c r="O106" s="152"/>
      <c r="P106" s="210"/>
      <c r="Q106" s="154"/>
      <c r="R106" s="16"/>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row>
    <row r="107" spans="1:108" s="7" customFormat="1" ht="148.5" customHeight="1" x14ac:dyDescent="0.2">
      <c r="A107" s="19"/>
      <c r="B107" s="120"/>
      <c r="C107" s="120"/>
      <c r="D107" s="120"/>
      <c r="E107" s="120"/>
      <c r="F107" s="120"/>
      <c r="G107" s="120" t="s">
        <v>187</v>
      </c>
      <c r="H107" s="120" t="s">
        <v>200</v>
      </c>
      <c r="I107" s="90" t="s">
        <v>188</v>
      </c>
      <c r="J107" s="120" t="s">
        <v>52</v>
      </c>
      <c r="K107" s="120" t="s">
        <v>34</v>
      </c>
      <c r="L107" s="121">
        <v>1</v>
      </c>
      <c r="M107" s="121">
        <v>0.45</v>
      </c>
      <c r="N107" s="130"/>
      <c r="O107" s="121">
        <v>0.55000000000000004</v>
      </c>
      <c r="P107" s="210"/>
      <c r="Q107" s="154"/>
      <c r="R107" s="16"/>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row>
    <row r="108" spans="1:108" s="7" customFormat="1" ht="148.5" customHeight="1" x14ac:dyDescent="0.2">
      <c r="A108" s="19"/>
      <c r="B108" s="120"/>
      <c r="C108" s="120"/>
      <c r="D108" s="120"/>
      <c r="E108" s="120"/>
      <c r="F108" s="120"/>
      <c r="G108" s="120"/>
      <c r="H108" s="120"/>
      <c r="I108" s="90" t="s">
        <v>189</v>
      </c>
      <c r="J108" s="120"/>
      <c r="K108" s="120"/>
      <c r="L108" s="121"/>
      <c r="M108" s="120"/>
      <c r="N108" s="130"/>
      <c r="O108" s="120"/>
      <c r="P108" s="210"/>
      <c r="Q108" s="154"/>
      <c r="R108" s="16"/>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row>
    <row r="109" spans="1:108" s="7" customFormat="1" ht="148.5" customHeight="1" x14ac:dyDescent="0.2">
      <c r="A109" s="19"/>
      <c r="B109" s="120"/>
      <c r="C109" s="120"/>
      <c r="D109" s="120"/>
      <c r="E109" s="120"/>
      <c r="F109" s="120"/>
      <c r="G109" s="120" t="s">
        <v>190</v>
      </c>
      <c r="H109" s="120" t="s">
        <v>86</v>
      </c>
      <c r="I109" s="90" t="s">
        <v>191</v>
      </c>
      <c r="J109" s="120" t="s">
        <v>52</v>
      </c>
      <c r="K109" s="120" t="s">
        <v>87</v>
      </c>
      <c r="L109" s="121">
        <v>1</v>
      </c>
      <c r="M109" s="121">
        <v>0.38</v>
      </c>
      <c r="N109" s="130"/>
      <c r="O109" s="121">
        <v>0.59499999999999997</v>
      </c>
      <c r="P109" s="210"/>
      <c r="Q109" s="154"/>
      <c r="R109" s="16"/>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row>
    <row r="110" spans="1:108" s="7" customFormat="1" ht="148.5" customHeight="1" x14ac:dyDescent="0.2">
      <c r="A110" s="19"/>
      <c r="B110" s="120"/>
      <c r="C110" s="120"/>
      <c r="D110" s="120"/>
      <c r="E110" s="120"/>
      <c r="F110" s="120"/>
      <c r="G110" s="120"/>
      <c r="H110" s="120"/>
      <c r="I110" s="90" t="s">
        <v>192</v>
      </c>
      <c r="J110" s="120"/>
      <c r="K110" s="120"/>
      <c r="L110" s="121"/>
      <c r="M110" s="120"/>
      <c r="N110" s="130"/>
      <c r="O110" s="120"/>
      <c r="P110" s="210"/>
      <c r="Q110" s="154"/>
      <c r="R110" s="16"/>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row>
    <row r="111" spans="1:108" s="7" customFormat="1" ht="96" customHeight="1" x14ac:dyDescent="0.2">
      <c r="A111" s="19"/>
      <c r="B111" s="120"/>
      <c r="C111" s="120"/>
      <c r="D111" s="120"/>
      <c r="E111" s="120"/>
      <c r="F111" s="120"/>
      <c r="G111" s="120" t="s">
        <v>193</v>
      </c>
      <c r="H111" s="120" t="s">
        <v>360</v>
      </c>
      <c r="I111" s="90" t="s">
        <v>150</v>
      </c>
      <c r="J111" s="120" t="s">
        <v>52</v>
      </c>
      <c r="K111" s="120" t="s">
        <v>55</v>
      </c>
      <c r="L111" s="76">
        <v>1</v>
      </c>
      <c r="M111" s="121">
        <v>0.45</v>
      </c>
      <c r="N111" s="130"/>
      <c r="O111" s="121">
        <v>0.55000000000000004</v>
      </c>
      <c r="P111" s="210"/>
      <c r="Q111" s="154"/>
      <c r="R111" s="16"/>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row>
    <row r="112" spans="1:108" s="7" customFormat="1" ht="78.75" customHeight="1" x14ac:dyDescent="0.2">
      <c r="A112" s="19"/>
      <c r="B112" s="120"/>
      <c r="C112" s="120"/>
      <c r="D112" s="120"/>
      <c r="E112" s="120"/>
      <c r="F112" s="120"/>
      <c r="G112" s="120"/>
      <c r="H112" s="120"/>
      <c r="I112" s="90" t="s">
        <v>151</v>
      </c>
      <c r="J112" s="120"/>
      <c r="K112" s="120"/>
      <c r="L112" s="76">
        <v>1</v>
      </c>
      <c r="M112" s="120"/>
      <c r="N112" s="130"/>
      <c r="O112" s="120"/>
      <c r="P112" s="210"/>
      <c r="Q112" s="154"/>
      <c r="R112" s="16"/>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row>
    <row r="113" spans="1:108" s="7" customFormat="1" ht="111" customHeight="1" x14ac:dyDescent="0.2">
      <c r="A113" s="19"/>
      <c r="B113" s="120"/>
      <c r="C113" s="120"/>
      <c r="D113" s="120"/>
      <c r="E113" s="120"/>
      <c r="F113" s="120"/>
      <c r="G113" s="120" t="s">
        <v>194</v>
      </c>
      <c r="H113" s="120" t="s">
        <v>360</v>
      </c>
      <c r="I113" s="90" t="s">
        <v>195</v>
      </c>
      <c r="J113" s="120" t="s">
        <v>52</v>
      </c>
      <c r="K113" s="68" t="s">
        <v>55</v>
      </c>
      <c r="L113" s="76">
        <v>1</v>
      </c>
      <c r="M113" s="121">
        <v>0.45</v>
      </c>
      <c r="N113" s="130"/>
      <c r="O113" s="121">
        <v>0.52</v>
      </c>
      <c r="P113" s="210"/>
      <c r="Q113" s="154"/>
      <c r="R113" s="16"/>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row>
    <row r="114" spans="1:108" s="7" customFormat="1" ht="153.75" customHeight="1" x14ac:dyDescent="0.2">
      <c r="A114" s="19"/>
      <c r="B114" s="120"/>
      <c r="C114" s="120"/>
      <c r="D114" s="120"/>
      <c r="E114" s="120"/>
      <c r="F114" s="120"/>
      <c r="G114" s="120"/>
      <c r="H114" s="120"/>
      <c r="I114" s="90" t="s">
        <v>196</v>
      </c>
      <c r="J114" s="120"/>
      <c r="K114" s="68" t="s">
        <v>55</v>
      </c>
      <c r="L114" s="76">
        <v>1</v>
      </c>
      <c r="M114" s="120"/>
      <c r="N114" s="130"/>
      <c r="O114" s="120"/>
      <c r="P114" s="210"/>
      <c r="Q114" s="154"/>
      <c r="R114" s="16"/>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row>
    <row r="115" spans="1:108" s="7" customFormat="1" ht="78.75" customHeight="1" thickBot="1" x14ac:dyDescent="0.25">
      <c r="A115" s="19"/>
      <c r="B115" s="123"/>
      <c r="C115" s="123"/>
      <c r="D115" s="123"/>
      <c r="E115" s="123"/>
      <c r="F115" s="123"/>
      <c r="G115" s="123"/>
      <c r="H115" s="123"/>
      <c r="I115" s="27" t="s">
        <v>197</v>
      </c>
      <c r="J115" s="123"/>
      <c r="K115" s="70" t="s">
        <v>55</v>
      </c>
      <c r="L115" s="77">
        <v>1</v>
      </c>
      <c r="M115" s="123"/>
      <c r="N115" s="131"/>
      <c r="O115" s="123"/>
      <c r="P115" s="211"/>
      <c r="Q115" s="155"/>
      <c r="R115" s="16"/>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row>
    <row r="116" spans="1:108" s="7" customFormat="1" ht="168.75" customHeight="1" x14ac:dyDescent="0.2">
      <c r="A116" s="19"/>
      <c r="B116" s="118" t="s">
        <v>423</v>
      </c>
      <c r="C116" s="116" t="s">
        <v>27</v>
      </c>
      <c r="D116" s="116" t="s">
        <v>28</v>
      </c>
      <c r="E116" s="116" t="s">
        <v>185</v>
      </c>
      <c r="F116" s="116" t="s">
        <v>186</v>
      </c>
      <c r="G116" s="92" t="s">
        <v>201</v>
      </c>
      <c r="H116" s="66" t="s">
        <v>360</v>
      </c>
      <c r="I116" s="71" t="s">
        <v>152</v>
      </c>
      <c r="J116" s="66" t="s">
        <v>52</v>
      </c>
      <c r="K116" s="66" t="s">
        <v>55</v>
      </c>
      <c r="L116" s="75">
        <v>1</v>
      </c>
      <c r="M116" s="75">
        <v>0.45</v>
      </c>
      <c r="N116" s="136">
        <f>AVERAGE(M83:M117)</f>
        <v>0.45250000000000012</v>
      </c>
      <c r="O116" s="75">
        <v>0.51</v>
      </c>
      <c r="P116" s="135">
        <f>AVERAGE(O83:O117)</f>
        <v>0.52149999999999996</v>
      </c>
      <c r="Q116" s="196">
        <f>+N116+P116</f>
        <v>0.97400000000000009</v>
      </c>
      <c r="R116" s="16"/>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row>
    <row r="117" spans="1:108" s="7" customFormat="1" ht="161.25" customHeight="1" thickBot="1" x14ac:dyDescent="0.25">
      <c r="A117" s="19"/>
      <c r="B117" s="119"/>
      <c r="C117" s="117"/>
      <c r="D117" s="117"/>
      <c r="E117" s="117"/>
      <c r="F117" s="117"/>
      <c r="G117" s="93" t="s">
        <v>198</v>
      </c>
      <c r="H117" s="67" t="s">
        <v>397</v>
      </c>
      <c r="I117" s="87" t="s">
        <v>199</v>
      </c>
      <c r="J117" s="67" t="s">
        <v>52</v>
      </c>
      <c r="K117" s="67" t="s">
        <v>395</v>
      </c>
      <c r="L117" s="85">
        <v>1</v>
      </c>
      <c r="M117" s="85">
        <v>0.4</v>
      </c>
      <c r="N117" s="138"/>
      <c r="O117" s="85">
        <v>0.6</v>
      </c>
      <c r="P117" s="117"/>
      <c r="Q117" s="197"/>
      <c r="R117" s="16"/>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row>
    <row r="118" spans="1:108" s="63" customFormat="1" ht="158.25" customHeight="1" x14ac:dyDescent="0.2">
      <c r="A118" s="62"/>
      <c r="B118" s="118" t="s">
        <v>425</v>
      </c>
      <c r="C118" s="116" t="s">
        <v>29</v>
      </c>
      <c r="D118" s="116" t="s">
        <v>30</v>
      </c>
      <c r="E118" s="116" t="s">
        <v>82</v>
      </c>
      <c r="F118" s="116" t="s">
        <v>53</v>
      </c>
      <c r="G118" s="66" t="s">
        <v>467</v>
      </c>
      <c r="H118" s="66" t="s">
        <v>397</v>
      </c>
      <c r="I118" s="66" t="s">
        <v>304</v>
      </c>
      <c r="J118" s="66" t="s">
        <v>396</v>
      </c>
      <c r="K118" s="66" t="s">
        <v>438</v>
      </c>
      <c r="L118" s="75">
        <v>1</v>
      </c>
      <c r="M118" s="75">
        <v>0.5</v>
      </c>
      <c r="N118" s="132">
        <f>AVERAGE(M118:M123)</f>
        <v>0.58333333333333337</v>
      </c>
      <c r="O118" s="75">
        <v>0.5</v>
      </c>
      <c r="P118" s="135">
        <f>AVERAGE(O118:O123)</f>
        <v>0.33333333333333331</v>
      </c>
      <c r="Q118" s="198">
        <f>+N118+P118</f>
        <v>0.91666666666666674</v>
      </c>
      <c r="R118" s="107"/>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row>
    <row r="119" spans="1:108" s="62" customFormat="1" ht="94.5" customHeight="1" x14ac:dyDescent="0.2">
      <c r="A119" s="20"/>
      <c r="B119" s="126"/>
      <c r="C119" s="120"/>
      <c r="D119" s="120"/>
      <c r="E119" s="120"/>
      <c r="F119" s="120"/>
      <c r="G119" s="68" t="s">
        <v>398</v>
      </c>
      <c r="H119" s="68" t="s">
        <v>397</v>
      </c>
      <c r="I119" s="68" t="s">
        <v>305</v>
      </c>
      <c r="J119" s="68" t="s">
        <v>306</v>
      </c>
      <c r="K119" s="68" t="s">
        <v>438</v>
      </c>
      <c r="L119" s="76">
        <v>1</v>
      </c>
      <c r="M119" s="76">
        <v>1</v>
      </c>
      <c r="N119" s="133"/>
      <c r="O119" s="76">
        <v>0</v>
      </c>
      <c r="P119" s="120"/>
      <c r="Q119" s="199"/>
      <c r="R119" s="16"/>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row>
    <row r="120" spans="1:108" s="4" customFormat="1" ht="114.75" customHeight="1" x14ac:dyDescent="0.2">
      <c r="A120" s="3"/>
      <c r="B120" s="126"/>
      <c r="C120" s="120"/>
      <c r="D120" s="120"/>
      <c r="E120" s="120"/>
      <c r="F120" s="120"/>
      <c r="G120" s="68" t="s">
        <v>399</v>
      </c>
      <c r="H120" s="68" t="s">
        <v>86</v>
      </c>
      <c r="I120" s="68" t="s">
        <v>307</v>
      </c>
      <c r="J120" s="68" t="s">
        <v>308</v>
      </c>
      <c r="K120" s="68" t="s">
        <v>400</v>
      </c>
      <c r="L120" s="76">
        <v>1</v>
      </c>
      <c r="M120" s="76">
        <v>0.5</v>
      </c>
      <c r="N120" s="133"/>
      <c r="O120" s="76">
        <v>0.5</v>
      </c>
      <c r="P120" s="120"/>
      <c r="Q120" s="199"/>
      <c r="R120" s="16"/>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row>
    <row r="121" spans="1:108" s="62" customFormat="1" ht="152.25" customHeight="1" x14ac:dyDescent="0.2">
      <c r="A121" s="20"/>
      <c r="B121" s="126"/>
      <c r="C121" s="120"/>
      <c r="D121" s="120"/>
      <c r="E121" s="120"/>
      <c r="F121" s="120"/>
      <c r="G121" s="68" t="s">
        <v>401</v>
      </c>
      <c r="H121" s="68" t="s">
        <v>312</v>
      </c>
      <c r="I121" s="68" t="s">
        <v>309</v>
      </c>
      <c r="J121" s="68" t="s">
        <v>310</v>
      </c>
      <c r="K121" s="68" t="s">
        <v>311</v>
      </c>
      <c r="L121" s="76">
        <v>1</v>
      </c>
      <c r="M121" s="76">
        <v>0.5</v>
      </c>
      <c r="N121" s="133"/>
      <c r="O121" s="76">
        <v>0.5</v>
      </c>
      <c r="P121" s="120"/>
      <c r="Q121" s="199"/>
      <c r="R121" s="16"/>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row>
    <row r="122" spans="1:108" s="62" customFormat="1" ht="127.5" customHeight="1" x14ac:dyDescent="0.2">
      <c r="A122" s="20"/>
      <c r="B122" s="126"/>
      <c r="C122" s="120"/>
      <c r="D122" s="120"/>
      <c r="E122" s="120"/>
      <c r="F122" s="120"/>
      <c r="G122" s="68" t="s">
        <v>470</v>
      </c>
      <c r="H122" s="68" t="s">
        <v>397</v>
      </c>
      <c r="I122" s="68" t="s">
        <v>468</v>
      </c>
      <c r="J122" s="68" t="s">
        <v>471</v>
      </c>
      <c r="K122" s="68" t="s">
        <v>438</v>
      </c>
      <c r="L122" s="76">
        <v>1</v>
      </c>
      <c r="M122" s="76">
        <v>0.5</v>
      </c>
      <c r="N122" s="133"/>
      <c r="O122" s="76">
        <v>0</v>
      </c>
      <c r="P122" s="120"/>
      <c r="Q122" s="199"/>
      <c r="R122" s="16"/>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row>
    <row r="123" spans="1:108" s="4" customFormat="1" ht="112.5" customHeight="1" thickBot="1" x14ac:dyDescent="0.25">
      <c r="A123" s="3"/>
      <c r="B123" s="119"/>
      <c r="C123" s="117"/>
      <c r="D123" s="117"/>
      <c r="E123" s="117"/>
      <c r="F123" s="117"/>
      <c r="G123" s="67" t="s">
        <v>473</v>
      </c>
      <c r="H123" s="93" t="s">
        <v>86</v>
      </c>
      <c r="I123" s="67" t="s">
        <v>469</v>
      </c>
      <c r="J123" s="67" t="s">
        <v>472</v>
      </c>
      <c r="K123" s="67" t="s">
        <v>87</v>
      </c>
      <c r="L123" s="85">
        <v>1</v>
      </c>
      <c r="M123" s="85">
        <v>0.5</v>
      </c>
      <c r="N123" s="134"/>
      <c r="O123" s="85">
        <v>0.5</v>
      </c>
      <c r="P123" s="117"/>
      <c r="Q123" s="200"/>
      <c r="R123" s="16"/>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row>
    <row r="124" spans="1:108" s="7" customFormat="1" ht="170.25" customHeight="1" thickBot="1" x14ac:dyDescent="0.25">
      <c r="A124" s="20"/>
      <c r="B124" s="118" t="s">
        <v>419</v>
      </c>
      <c r="C124" s="116" t="s">
        <v>29</v>
      </c>
      <c r="D124" s="116" t="s">
        <v>31</v>
      </c>
      <c r="E124" s="116" t="s">
        <v>54</v>
      </c>
      <c r="F124" s="116" t="s">
        <v>83</v>
      </c>
      <c r="G124" s="66" t="s">
        <v>403</v>
      </c>
      <c r="H124" s="92" t="s">
        <v>86</v>
      </c>
      <c r="I124" s="71" t="s">
        <v>402</v>
      </c>
      <c r="J124" s="66" t="s">
        <v>205</v>
      </c>
      <c r="K124" s="66" t="s">
        <v>87</v>
      </c>
      <c r="L124" s="75">
        <v>1</v>
      </c>
      <c r="M124" s="75">
        <v>0.3</v>
      </c>
      <c r="N124" s="136">
        <f>AVERAGE(M124:M129)</f>
        <v>0.33333333333333331</v>
      </c>
      <c r="O124" s="75">
        <v>0.7</v>
      </c>
      <c r="P124" s="136">
        <f>AVERAGE(O124:O129)</f>
        <v>0.66333333333333344</v>
      </c>
      <c r="Q124" s="110">
        <f>+N124+P124</f>
        <v>0.99666666666666681</v>
      </c>
      <c r="R124" s="16"/>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row>
    <row r="125" spans="1:108" s="7" customFormat="1" ht="263.25" customHeight="1" x14ac:dyDescent="0.2">
      <c r="A125" s="20"/>
      <c r="B125" s="126"/>
      <c r="C125" s="120"/>
      <c r="D125" s="120"/>
      <c r="E125" s="120"/>
      <c r="F125" s="120"/>
      <c r="G125" s="68" t="s">
        <v>404</v>
      </c>
      <c r="H125" s="90" t="s">
        <v>86</v>
      </c>
      <c r="I125" s="72" t="s">
        <v>203</v>
      </c>
      <c r="J125" s="68" t="s">
        <v>206</v>
      </c>
      <c r="K125" s="68" t="s">
        <v>87</v>
      </c>
      <c r="L125" s="76">
        <v>1</v>
      </c>
      <c r="M125" s="76">
        <v>0.3</v>
      </c>
      <c r="N125" s="137"/>
      <c r="O125" s="75">
        <v>0.7</v>
      </c>
      <c r="P125" s="137"/>
      <c r="Q125" s="111"/>
      <c r="R125" s="16"/>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row>
    <row r="126" spans="1:108" s="7" customFormat="1" ht="194.25" customHeight="1" x14ac:dyDescent="0.2">
      <c r="A126" s="20"/>
      <c r="B126" s="126"/>
      <c r="C126" s="120"/>
      <c r="D126" s="120"/>
      <c r="E126" s="120"/>
      <c r="F126" s="120"/>
      <c r="G126" s="68" t="s">
        <v>204</v>
      </c>
      <c r="H126" s="90" t="s">
        <v>86</v>
      </c>
      <c r="I126" s="72" t="s">
        <v>405</v>
      </c>
      <c r="J126" s="68" t="s">
        <v>408</v>
      </c>
      <c r="K126" s="68" t="s">
        <v>87</v>
      </c>
      <c r="L126" s="76">
        <v>1</v>
      </c>
      <c r="M126" s="76">
        <v>0.2</v>
      </c>
      <c r="N126" s="137"/>
      <c r="O126" s="76">
        <v>0.8</v>
      </c>
      <c r="P126" s="137"/>
      <c r="Q126" s="111"/>
      <c r="R126" s="16"/>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row>
    <row r="127" spans="1:108" s="7" customFormat="1" ht="174.75" customHeight="1" x14ac:dyDescent="0.2">
      <c r="A127" s="20"/>
      <c r="B127" s="126"/>
      <c r="C127" s="120"/>
      <c r="D127" s="120"/>
      <c r="E127" s="120"/>
      <c r="F127" s="120"/>
      <c r="G127" s="68" t="s">
        <v>84</v>
      </c>
      <c r="H127" s="90" t="s">
        <v>86</v>
      </c>
      <c r="I127" s="72" t="s">
        <v>406</v>
      </c>
      <c r="J127" s="68" t="s">
        <v>407</v>
      </c>
      <c r="K127" s="68" t="s">
        <v>87</v>
      </c>
      <c r="L127" s="76">
        <v>1</v>
      </c>
      <c r="M127" s="76">
        <v>0.2</v>
      </c>
      <c r="N127" s="137"/>
      <c r="O127" s="76">
        <v>0.78</v>
      </c>
      <c r="P127" s="137"/>
      <c r="Q127" s="111"/>
      <c r="R127" s="16"/>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row>
    <row r="128" spans="1:108" s="7" customFormat="1" ht="219.75" customHeight="1" x14ac:dyDescent="0.2">
      <c r="A128" s="20"/>
      <c r="B128" s="126"/>
      <c r="C128" s="120"/>
      <c r="D128" s="120"/>
      <c r="E128" s="120"/>
      <c r="F128" s="120"/>
      <c r="G128" s="68" t="s">
        <v>207</v>
      </c>
      <c r="H128" s="90" t="s">
        <v>86</v>
      </c>
      <c r="I128" s="72" t="s">
        <v>409</v>
      </c>
      <c r="J128" s="68" t="s">
        <v>410</v>
      </c>
      <c r="K128" s="68" t="s">
        <v>87</v>
      </c>
      <c r="L128" s="76">
        <v>1</v>
      </c>
      <c r="M128" s="76">
        <v>0.5</v>
      </c>
      <c r="N128" s="137"/>
      <c r="O128" s="76">
        <v>0.5</v>
      </c>
      <c r="P128" s="137"/>
      <c r="Q128" s="111"/>
      <c r="R128" s="16"/>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row>
    <row r="129" spans="1:108" s="7" customFormat="1" ht="199.5" customHeight="1" thickBot="1" x14ac:dyDescent="0.25">
      <c r="A129" s="20"/>
      <c r="B129" s="119"/>
      <c r="C129" s="117"/>
      <c r="D129" s="117"/>
      <c r="E129" s="117"/>
      <c r="F129" s="117"/>
      <c r="G129" s="67" t="s">
        <v>85</v>
      </c>
      <c r="H129" s="93" t="s">
        <v>86</v>
      </c>
      <c r="I129" s="87" t="s">
        <v>411</v>
      </c>
      <c r="J129" s="67" t="s">
        <v>412</v>
      </c>
      <c r="K129" s="67" t="s">
        <v>87</v>
      </c>
      <c r="L129" s="85">
        <v>1</v>
      </c>
      <c r="M129" s="85">
        <v>0.5</v>
      </c>
      <c r="N129" s="138"/>
      <c r="O129" s="85">
        <v>0.5</v>
      </c>
      <c r="P129" s="138"/>
      <c r="Q129" s="112"/>
      <c r="R129" s="16"/>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row>
    <row r="130" spans="1:108" s="61" customFormat="1" ht="402.75" customHeight="1" thickBot="1" x14ac:dyDescent="0.25">
      <c r="A130" s="20"/>
      <c r="B130" s="94" t="s">
        <v>420</v>
      </c>
      <c r="C130" s="95" t="s">
        <v>32</v>
      </c>
      <c r="D130" s="95" t="s">
        <v>32</v>
      </c>
      <c r="E130" s="95" t="s">
        <v>314</v>
      </c>
      <c r="F130" s="95" t="s">
        <v>56</v>
      </c>
      <c r="G130" s="95" t="s">
        <v>413</v>
      </c>
      <c r="H130" s="95" t="s">
        <v>133</v>
      </c>
      <c r="I130" s="96" t="s">
        <v>313</v>
      </c>
      <c r="J130" s="95" t="s">
        <v>414</v>
      </c>
      <c r="K130" s="95" t="s">
        <v>87</v>
      </c>
      <c r="L130" s="97">
        <v>1</v>
      </c>
      <c r="M130" s="97">
        <v>0.5</v>
      </c>
      <c r="N130" s="98">
        <v>0.5</v>
      </c>
      <c r="O130" s="97">
        <v>0.5</v>
      </c>
      <c r="P130" s="97">
        <f>AVERAGE(O130)</f>
        <v>0.5</v>
      </c>
      <c r="Q130" s="99">
        <f>+N130+P130</f>
        <v>1</v>
      </c>
      <c r="R130" s="108"/>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row>
    <row r="131" spans="1:108" s="7" customFormat="1" ht="158.25" customHeight="1" x14ac:dyDescent="0.2">
      <c r="A131" s="3"/>
      <c r="B131" s="118" t="s">
        <v>419</v>
      </c>
      <c r="C131" s="116" t="s">
        <v>5</v>
      </c>
      <c r="D131" s="116" t="s">
        <v>5</v>
      </c>
      <c r="E131" s="116" t="s">
        <v>58</v>
      </c>
      <c r="F131" s="116" t="s">
        <v>59</v>
      </c>
      <c r="G131" s="66" t="s">
        <v>415</v>
      </c>
      <c r="H131" s="66" t="s">
        <v>416</v>
      </c>
      <c r="I131" s="66" t="s">
        <v>315</v>
      </c>
      <c r="J131" s="66" t="s">
        <v>317</v>
      </c>
      <c r="K131" s="66" t="s">
        <v>57</v>
      </c>
      <c r="L131" s="75">
        <v>1</v>
      </c>
      <c r="M131" s="75">
        <v>0.55000000000000004</v>
      </c>
      <c r="N131" s="129">
        <f>AVERAGE(M131:M136)</f>
        <v>0.42</v>
      </c>
      <c r="O131" s="75">
        <v>0.45</v>
      </c>
      <c r="P131" s="201">
        <f>AVERAGE(O131:O136)</f>
        <v>0.54666666666666663</v>
      </c>
      <c r="Q131" s="113">
        <f>+N131+P131</f>
        <v>0.96666666666666656</v>
      </c>
      <c r="R131" s="16"/>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row>
    <row r="132" spans="1:108" s="7" customFormat="1" ht="131.25" customHeight="1" x14ac:dyDescent="0.2">
      <c r="A132" s="3"/>
      <c r="B132" s="126"/>
      <c r="C132" s="120"/>
      <c r="D132" s="120"/>
      <c r="E132" s="120"/>
      <c r="F132" s="120"/>
      <c r="G132" s="68" t="s">
        <v>417</v>
      </c>
      <c r="H132" s="68" t="s">
        <v>416</v>
      </c>
      <c r="I132" s="68" t="s">
        <v>316</v>
      </c>
      <c r="J132" s="68" t="s">
        <v>318</v>
      </c>
      <c r="K132" s="68" t="s">
        <v>57</v>
      </c>
      <c r="L132" s="76">
        <v>1</v>
      </c>
      <c r="M132" s="76">
        <v>0.66</v>
      </c>
      <c r="N132" s="130"/>
      <c r="O132" s="78">
        <v>0.34</v>
      </c>
      <c r="P132" s="202"/>
      <c r="Q132" s="114"/>
      <c r="R132" s="16"/>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row>
    <row r="133" spans="1:108" s="7" customFormat="1" ht="123.75" customHeight="1" x14ac:dyDescent="0.2">
      <c r="A133" s="3"/>
      <c r="B133" s="126"/>
      <c r="C133" s="120"/>
      <c r="D133" s="120"/>
      <c r="E133" s="120"/>
      <c r="F133" s="120"/>
      <c r="G133" s="68" t="s">
        <v>418</v>
      </c>
      <c r="H133" s="68" t="s">
        <v>416</v>
      </c>
      <c r="I133" s="68" t="s">
        <v>319</v>
      </c>
      <c r="J133" s="68" t="s">
        <v>320</v>
      </c>
      <c r="K133" s="90" t="s">
        <v>57</v>
      </c>
      <c r="L133" s="76">
        <v>1</v>
      </c>
      <c r="M133" s="76">
        <v>0.2</v>
      </c>
      <c r="N133" s="130"/>
      <c r="O133" s="78">
        <v>0.8</v>
      </c>
      <c r="P133" s="202"/>
      <c r="Q133" s="114"/>
      <c r="R133" s="16"/>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row>
    <row r="134" spans="1:108" s="7" customFormat="1" ht="131.25" customHeight="1" x14ac:dyDescent="0.2">
      <c r="A134" s="3"/>
      <c r="B134" s="126"/>
      <c r="C134" s="120"/>
      <c r="D134" s="120"/>
      <c r="E134" s="120"/>
      <c r="F134" s="120"/>
      <c r="G134" s="68" t="s">
        <v>210</v>
      </c>
      <c r="H134" s="68" t="s">
        <v>416</v>
      </c>
      <c r="I134" s="68" t="s">
        <v>208</v>
      </c>
      <c r="J134" s="68" t="s">
        <v>321</v>
      </c>
      <c r="K134" s="90" t="s">
        <v>57</v>
      </c>
      <c r="L134" s="76">
        <v>1</v>
      </c>
      <c r="M134" s="76">
        <v>0.2</v>
      </c>
      <c r="N134" s="130"/>
      <c r="O134" s="76">
        <v>0.6</v>
      </c>
      <c r="P134" s="202"/>
      <c r="Q134" s="114"/>
      <c r="R134" s="16"/>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row>
    <row r="135" spans="1:108" s="7" customFormat="1" ht="111" customHeight="1" x14ac:dyDescent="0.2">
      <c r="A135" s="3"/>
      <c r="B135" s="126"/>
      <c r="C135" s="120"/>
      <c r="D135" s="120"/>
      <c r="E135" s="120"/>
      <c r="F135" s="120"/>
      <c r="G135" s="68" t="s">
        <v>211</v>
      </c>
      <c r="H135" s="68" t="s">
        <v>416</v>
      </c>
      <c r="I135" s="68" t="s">
        <v>322</v>
      </c>
      <c r="J135" s="68" t="s">
        <v>323</v>
      </c>
      <c r="K135" s="90" t="s">
        <v>57</v>
      </c>
      <c r="L135" s="76">
        <v>1</v>
      </c>
      <c r="M135" s="76">
        <v>0.41</v>
      </c>
      <c r="N135" s="130"/>
      <c r="O135" s="76">
        <v>0.59</v>
      </c>
      <c r="P135" s="202"/>
      <c r="Q135" s="114"/>
      <c r="R135" s="16"/>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row>
    <row r="136" spans="1:108" s="7" customFormat="1" ht="111" customHeight="1" thickBot="1" x14ac:dyDescent="0.25">
      <c r="A136" s="3"/>
      <c r="B136" s="119"/>
      <c r="C136" s="117"/>
      <c r="D136" s="117"/>
      <c r="E136" s="117"/>
      <c r="F136" s="117"/>
      <c r="G136" s="67" t="s">
        <v>212</v>
      </c>
      <c r="H136" s="67" t="s">
        <v>416</v>
      </c>
      <c r="I136" s="67" t="s">
        <v>209</v>
      </c>
      <c r="J136" s="67" t="s">
        <v>323</v>
      </c>
      <c r="K136" s="93" t="s">
        <v>57</v>
      </c>
      <c r="L136" s="85">
        <v>1</v>
      </c>
      <c r="M136" s="85">
        <v>0.5</v>
      </c>
      <c r="N136" s="131"/>
      <c r="O136" s="85">
        <v>0.5</v>
      </c>
      <c r="P136" s="203"/>
      <c r="Q136" s="115"/>
      <c r="R136" s="16"/>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row>
    <row r="137" spans="1:108" ht="18.75" customHeight="1" x14ac:dyDescent="0.3">
      <c r="A137" s="2"/>
      <c r="B137" s="100"/>
      <c r="C137" s="100"/>
      <c r="D137" s="101"/>
      <c r="E137" s="101"/>
      <c r="F137" s="69"/>
      <c r="G137" s="74"/>
      <c r="H137" s="101"/>
      <c r="I137" s="74"/>
      <c r="J137" s="69"/>
      <c r="K137" s="101"/>
      <c r="L137" s="102"/>
      <c r="M137" s="103"/>
      <c r="N137" s="103"/>
      <c r="O137" s="104"/>
      <c r="P137" s="104"/>
      <c r="Q137" s="105"/>
      <c r="R137" s="11"/>
    </row>
    <row r="138" spans="1:108" ht="3.75" customHeight="1" thickBot="1" x14ac:dyDescent="0.35">
      <c r="A138" s="2"/>
      <c r="B138" s="28"/>
      <c r="C138" s="28"/>
      <c r="D138" s="27"/>
      <c r="E138" s="27"/>
      <c r="F138" s="24"/>
      <c r="G138" s="26"/>
      <c r="H138" s="27"/>
      <c r="I138" s="26"/>
      <c r="J138" s="24"/>
      <c r="K138" s="27"/>
      <c r="L138" s="29"/>
      <c r="M138" s="30"/>
      <c r="N138" s="30"/>
      <c r="O138" s="31"/>
      <c r="P138" s="31"/>
      <c r="Q138" s="32"/>
      <c r="R138" s="11"/>
    </row>
    <row r="139" spans="1:108" s="10" customFormat="1" ht="72.75" customHeight="1" x14ac:dyDescent="0.4">
      <c r="B139" s="127" t="s">
        <v>111</v>
      </c>
      <c r="C139" s="128"/>
      <c r="D139" s="128"/>
      <c r="E139" s="128"/>
      <c r="F139" s="37"/>
      <c r="G139" s="37" t="s">
        <v>112</v>
      </c>
      <c r="H139" s="33"/>
      <c r="I139" s="128" t="s">
        <v>113</v>
      </c>
      <c r="J139" s="128"/>
      <c r="K139" s="128"/>
      <c r="L139" s="128"/>
      <c r="M139" s="37">
        <v>2020</v>
      </c>
      <c r="N139" s="34" t="s">
        <v>7</v>
      </c>
      <c r="O139" s="37"/>
      <c r="P139" s="34" t="s">
        <v>8</v>
      </c>
      <c r="Q139" s="35"/>
      <c r="R139" s="109"/>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row>
    <row r="140" spans="1:108" s="10" customFormat="1" ht="124.5" customHeight="1" x14ac:dyDescent="0.35">
      <c r="B140" s="142" t="s">
        <v>114</v>
      </c>
      <c r="C140" s="141"/>
      <c r="D140" s="141"/>
      <c r="E140" s="36" t="s">
        <v>131</v>
      </c>
      <c r="F140" s="143" t="s">
        <v>115</v>
      </c>
      <c r="G140" s="143"/>
      <c r="H140" s="141" t="s">
        <v>116</v>
      </c>
      <c r="I140" s="141"/>
      <c r="J140" s="141"/>
      <c r="K140" s="141" t="s">
        <v>131</v>
      </c>
      <c r="L140" s="141"/>
      <c r="M140" s="141"/>
      <c r="N140" s="139" t="s">
        <v>117</v>
      </c>
      <c r="O140" s="139"/>
      <c r="P140" s="139"/>
      <c r="Q140" s="140"/>
      <c r="R140" s="109"/>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row>
    <row r="141" spans="1:108" s="10" customFormat="1" ht="149.25" customHeight="1" x14ac:dyDescent="0.35">
      <c r="B141" s="142" t="s">
        <v>118</v>
      </c>
      <c r="C141" s="141"/>
      <c r="D141" s="141"/>
      <c r="E141" s="36" t="s">
        <v>134</v>
      </c>
      <c r="F141" s="139" t="s">
        <v>119</v>
      </c>
      <c r="G141" s="139"/>
      <c r="H141" s="141" t="s">
        <v>120</v>
      </c>
      <c r="I141" s="141"/>
      <c r="J141" s="141"/>
      <c r="K141" s="141" t="s">
        <v>126</v>
      </c>
      <c r="L141" s="141"/>
      <c r="M141" s="141"/>
      <c r="N141" s="139" t="s">
        <v>121</v>
      </c>
      <c r="O141" s="139"/>
      <c r="P141" s="139"/>
      <c r="Q141" s="140"/>
      <c r="R141" s="109"/>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row>
    <row r="142" spans="1:108" s="10" customFormat="1" ht="133.5" customHeight="1" x14ac:dyDescent="0.35">
      <c r="B142" s="142"/>
      <c r="C142" s="141"/>
      <c r="D142" s="141"/>
      <c r="E142" s="36" t="s">
        <v>132</v>
      </c>
      <c r="F142" s="141"/>
      <c r="G142" s="141"/>
      <c r="H142" s="141"/>
      <c r="I142" s="141"/>
      <c r="J142" s="141"/>
      <c r="K142" s="141" t="s">
        <v>132</v>
      </c>
      <c r="L142" s="141"/>
      <c r="M142" s="141"/>
      <c r="N142" s="139"/>
      <c r="O142" s="139"/>
      <c r="P142" s="139"/>
      <c r="Q142" s="140"/>
      <c r="R142" s="109"/>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row>
    <row r="143" spans="1:108" s="10" customFormat="1" ht="125.25" customHeight="1" x14ac:dyDescent="0.35">
      <c r="B143" s="142"/>
      <c r="C143" s="141"/>
      <c r="D143" s="141"/>
      <c r="E143" s="36" t="s">
        <v>127</v>
      </c>
      <c r="F143" s="141"/>
      <c r="G143" s="141"/>
      <c r="H143" s="141"/>
      <c r="I143" s="141"/>
      <c r="J143" s="141"/>
      <c r="K143" s="141" t="s">
        <v>218</v>
      </c>
      <c r="L143" s="141"/>
      <c r="M143" s="141"/>
      <c r="N143" s="139"/>
      <c r="O143" s="139"/>
      <c r="P143" s="139"/>
      <c r="Q143" s="140"/>
      <c r="R143" s="109"/>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row>
    <row r="144" spans="1:108" s="10" customFormat="1" ht="142.5" customHeight="1" x14ac:dyDescent="0.35">
      <c r="B144" s="142"/>
      <c r="C144" s="141"/>
      <c r="D144" s="141"/>
      <c r="E144" s="141" t="s">
        <v>224</v>
      </c>
      <c r="F144" s="141"/>
      <c r="G144" s="141"/>
      <c r="H144" s="141"/>
      <c r="I144" s="141"/>
      <c r="J144" s="141"/>
      <c r="K144" s="141" t="s">
        <v>224</v>
      </c>
      <c r="L144" s="141"/>
      <c r="M144" s="141"/>
      <c r="N144" s="144"/>
      <c r="O144" s="144"/>
      <c r="P144" s="144"/>
      <c r="Q144" s="145"/>
      <c r="R144" s="109"/>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row>
    <row r="145" spans="1:108" s="10" customFormat="1" ht="127.5" customHeight="1" x14ac:dyDescent="0.35">
      <c r="B145" s="142"/>
      <c r="C145" s="141"/>
      <c r="D145" s="141"/>
      <c r="E145" s="141"/>
      <c r="F145" s="141"/>
      <c r="G145" s="141"/>
      <c r="H145" s="141"/>
      <c r="I145" s="141"/>
      <c r="J145" s="141"/>
      <c r="K145" s="141"/>
      <c r="L145" s="141"/>
      <c r="M145" s="141"/>
      <c r="N145" s="144"/>
      <c r="O145" s="144"/>
      <c r="P145" s="144"/>
      <c r="Q145" s="145"/>
      <c r="R145" s="109"/>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row>
    <row r="146" spans="1:108" s="10" customFormat="1" ht="53.25" customHeight="1" x14ac:dyDescent="0.35">
      <c r="B146" s="142" t="s">
        <v>122</v>
      </c>
      <c r="C146" s="141"/>
      <c r="D146" s="141"/>
      <c r="E146" s="141"/>
      <c r="F146" s="141"/>
      <c r="G146" s="141"/>
      <c r="H146" s="141"/>
      <c r="I146" s="141" t="s">
        <v>123</v>
      </c>
      <c r="J146" s="141"/>
      <c r="K146" s="141"/>
      <c r="L146" s="141"/>
      <c r="M146" s="141"/>
      <c r="N146" s="141"/>
      <c r="O146" s="141"/>
      <c r="P146" s="141"/>
      <c r="Q146" s="163"/>
      <c r="R146" s="109"/>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row>
    <row r="147" spans="1:108" s="10" customFormat="1" ht="39" customHeight="1" x14ac:dyDescent="0.35">
      <c r="B147" s="164" t="s">
        <v>124</v>
      </c>
      <c r="C147" s="165"/>
      <c r="D147" s="165"/>
      <c r="E147" s="165"/>
      <c r="F147" s="165"/>
      <c r="G147" s="165"/>
      <c r="H147" s="165"/>
      <c r="I147" s="165" t="s">
        <v>125</v>
      </c>
      <c r="J147" s="165"/>
      <c r="K147" s="165"/>
      <c r="L147" s="165"/>
      <c r="M147" s="165"/>
      <c r="N147" s="165"/>
      <c r="O147" s="165"/>
      <c r="P147" s="165"/>
      <c r="Q147" s="166"/>
      <c r="R147" s="109"/>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row>
    <row r="148" spans="1:108" s="10" customFormat="1" ht="161.25" customHeight="1" x14ac:dyDescent="0.35">
      <c r="B148" s="167" t="s">
        <v>128</v>
      </c>
      <c r="C148" s="168"/>
      <c r="D148" s="168"/>
      <c r="E148" s="168"/>
      <c r="F148" s="168"/>
      <c r="G148" s="168"/>
      <c r="H148" s="169"/>
      <c r="I148" s="173" t="s">
        <v>581</v>
      </c>
      <c r="J148" s="174"/>
      <c r="K148" s="174"/>
      <c r="L148" s="174"/>
      <c r="M148" s="174"/>
      <c r="N148" s="174"/>
      <c r="O148" s="174"/>
      <c r="P148" s="174"/>
      <c r="Q148" s="175"/>
      <c r="R148" s="109"/>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row>
    <row r="149" spans="1:108" s="10" customFormat="1" ht="108.75" customHeight="1" thickBot="1" x14ac:dyDescent="0.4">
      <c r="B149" s="170"/>
      <c r="C149" s="171"/>
      <c r="D149" s="171"/>
      <c r="E149" s="171"/>
      <c r="F149" s="171"/>
      <c r="G149" s="171"/>
      <c r="H149" s="172"/>
      <c r="I149" s="176"/>
      <c r="J149" s="177"/>
      <c r="K149" s="177"/>
      <c r="L149" s="177"/>
      <c r="M149" s="177"/>
      <c r="N149" s="177"/>
      <c r="O149" s="177"/>
      <c r="P149" s="177"/>
      <c r="Q149" s="178"/>
      <c r="R149" s="109"/>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row>
    <row r="150" spans="1:108" s="11" customFormat="1" ht="15" customHeight="1" x14ac:dyDescent="0.2">
      <c r="A150" s="5"/>
      <c r="B150" s="8"/>
      <c r="C150" s="8"/>
      <c r="D150" s="8"/>
      <c r="E150" s="8"/>
      <c r="F150" s="8"/>
      <c r="G150" s="8"/>
      <c r="H150" s="8"/>
      <c r="I150" s="8"/>
      <c r="J150" s="8"/>
      <c r="K150" s="8"/>
      <c r="L150" s="8"/>
      <c r="M150" s="8"/>
      <c r="N150" s="8"/>
      <c r="O150" s="8"/>
      <c r="P150" s="8"/>
      <c r="Q150" s="8"/>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row>
    <row r="151" spans="1:108" ht="15.75" hidden="1" customHeight="1" x14ac:dyDescent="0.2">
      <c r="B151" s="179" t="s">
        <v>9</v>
      </c>
      <c r="C151" s="180"/>
      <c r="D151" s="180"/>
      <c r="E151" s="180"/>
      <c r="F151" s="181"/>
      <c r="G151" s="179" t="s">
        <v>10</v>
      </c>
      <c r="H151" s="180"/>
      <c r="I151" s="180"/>
      <c r="J151" s="180"/>
      <c r="K151" s="181"/>
      <c r="L151" s="179" t="s">
        <v>11</v>
      </c>
      <c r="M151" s="180"/>
      <c r="N151" s="180"/>
      <c r="O151" s="180"/>
      <c r="P151" s="180"/>
      <c r="Q151" s="181"/>
    </row>
    <row r="152" spans="1:108" s="9" customFormat="1" ht="117" hidden="1" customHeight="1" x14ac:dyDescent="0.25">
      <c r="B152" s="160" t="s">
        <v>12</v>
      </c>
      <c r="C152" s="161"/>
      <c r="D152" s="161"/>
      <c r="E152" s="161"/>
      <c r="F152" s="162"/>
      <c r="G152" s="160" t="s">
        <v>13</v>
      </c>
      <c r="H152" s="161"/>
      <c r="I152" s="161"/>
      <c r="J152" s="161"/>
      <c r="K152" s="162"/>
      <c r="L152" s="160" t="s">
        <v>14</v>
      </c>
      <c r="M152" s="161"/>
      <c r="N152" s="161"/>
      <c r="O152" s="161"/>
      <c r="P152" s="161"/>
      <c r="Q152" s="16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row>
    <row r="153" spans="1:108" ht="64.5" hidden="1" customHeight="1" x14ac:dyDescent="0.2"/>
    <row r="154" spans="1:108" ht="64.5" hidden="1" customHeight="1" x14ac:dyDescent="0.2"/>
    <row r="155" spans="1:108" ht="0" hidden="1" customHeight="1" x14ac:dyDescent="0.2"/>
    <row r="156" spans="1:108" ht="0" hidden="1" customHeight="1" x14ac:dyDescent="0.2"/>
    <row r="157" spans="1:108" ht="0" hidden="1" customHeight="1" x14ac:dyDescent="0.2"/>
    <row r="158" spans="1:108" ht="0" hidden="1" customHeight="1" x14ac:dyDescent="0.2"/>
    <row r="159" spans="1:108" ht="0" hidden="1" customHeight="1" x14ac:dyDescent="0.2"/>
    <row r="160" spans="1:108" ht="0" hidden="1" customHeight="1" x14ac:dyDescent="0.2"/>
    <row r="161" ht="0" hidden="1" customHeight="1" x14ac:dyDescent="0.2"/>
    <row r="162" ht="0" hidden="1" customHeight="1" x14ac:dyDescent="0.2"/>
    <row r="163" ht="0" hidden="1" customHeight="1" x14ac:dyDescent="0.2"/>
    <row r="164" ht="0" hidden="1" customHeight="1" x14ac:dyDescent="0.2"/>
    <row r="165" ht="0" hidden="1" customHeight="1" x14ac:dyDescent="0.2"/>
    <row r="166" ht="0" hidden="1" customHeight="1" x14ac:dyDescent="0.2"/>
    <row r="167" ht="0" hidden="1" customHeight="1" x14ac:dyDescent="0.2"/>
    <row r="168" ht="0" hidden="1" customHeight="1" x14ac:dyDescent="0.2"/>
    <row r="169" ht="0" hidden="1" customHeight="1" x14ac:dyDescent="0.2"/>
    <row r="170" ht="0" hidden="1" customHeight="1" x14ac:dyDescent="0.2"/>
    <row r="171" ht="0" hidden="1" customHeight="1" x14ac:dyDescent="0.2"/>
    <row r="172" ht="0" hidden="1" customHeight="1" x14ac:dyDescent="0.2"/>
    <row r="173" ht="0" hidden="1" customHeight="1" x14ac:dyDescent="0.2"/>
    <row r="174" ht="0" hidden="1" customHeight="1" x14ac:dyDescent="0.2"/>
    <row r="175" ht="0" hidden="1" customHeight="1" x14ac:dyDescent="0.2"/>
    <row r="176" ht="0" hidden="1" customHeight="1" x14ac:dyDescent="0.2"/>
    <row r="177" ht="0" hidden="1" customHeight="1" x14ac:dyDescent="0.2"/>
    <row r="178" ht="0" hidden="1" customHeight="1" x14ac:dyDescent="0.2"/>
    <row r="179" ht="0" hidden="1" customHeight="1" x14ac:dyDescent="0.2"/>
    <row r="180" ht="0" hidden="1" customHeight="1" x14ac:dyDescent="0.2"/>
    <row r="181" ht="0" hidden="1" customHeight="1" x14ac:dyDescent="0.2"/>
    <row r="182" ht="0" hidden="1" customHeight="1" x14ac:dyDescent="0.2"/>
    <row r="183" ht="0" hidden="1" customHeight="1" x14ac:dyDescent="0.2"/>
    <row r="184" ht="0" hidden="1" customHeight="1" x14ac:dyDescent="0.2"/>
    <row r="185" ht="0" hidden="1" customHeight="1" x14ac:dyDescent="0.2"/>
    <row r="186" ht="0" hidden="1" customHeight="1" x14ac:dyDescent="0.2"/>
    <row r="187" ht="0" hidden="1" customHeight="1" x14ac:dyDescent="0.2"/>
    <row r="188" ht="0" hidden="1" customHeight="1" x14ac:dyDescent="0.2"/>
    <row r="189" ht="0" hidden="1" customHeight="1" x14ac:dyDescent="0.2"/>
    <row r="190" ht="0" hidden="1" customHeight="1" x14ac:dyDescent="0.2"/>
    <row r="191" ht="0" hidden="1" customHeight="1" x14ac:dyDescent="0.2"/>
    <row r="192"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ht="0" hidden="1" customHeight="1" x14ac:dyDescent="0.2"/>
    <row r="226" ht="0" hidden="1" customHeight="1" x14ac:dyDescent="0.2"/>
    <row r="227" ht="0" hidden="1" customHeight="1" x14ac:dyDescent="0.2"/>
    <row r="228" ht="0" hidden="1" customHeight="1" x14ac:dyDescent="0.2"/>
    <row r="229" ht="0" hidden="1" customHeight="1" x14ac:dyDescent="0.2"/>
    <row r="230" ht="0" hidden="1" customHeight="1" x14ac:dyDescent="0.2"/>
    <row r="231" ht="0" hidden="1" customHeight="1" x14ac:dyDescent="0.2"/>
    <row r="232" ht="0" hidden="1" customHeight="1" x14ac:dyDescent="0.2"/>
    <row r="233" ht="0" hidden="1" customHeight="1" x14ac:dyDescent="0.2"/>
    <row r="234" ht="0" hidden="1" customHeight="1" x14ac:dyDescent="0.2"/>
    <row r="235" ht="0" hidden="1" customHeight="1" x14ac:dyDescent="0.2"/>
    <row r="236" ht="0" hidden="1" customHeight="1" x14ac:dyDescent="0.2"/>
    <row r="237" ht="0" hidden="1" customHeight="1" x14ac:dyDescent="0.2"/>
    <row r="238" ht="0" hidden="1" customHeight="1" x14ac:dyDescent="0.2"/>
    <row r="239" ht="0" hidden="1" customHeight="1" x14ac:dyDescent="0.2"/>
    <row r="240" ht="0" hidden="1" customHeight="1" x14ac:dyDescent="0.2"/>
    <row r="241" ht="0" hidden="1" customHeight="1" x14ac:dyDescent="0.2"/>
    <row r="242" ht="0" hidden="1" customHeight="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ht="0" hidden="1" customHeight="1" x14ac:dyDescent="0.2"/>
    <row r="255" ht="0" hidden="1" customHeight="1" x14ac:dyDescent="0.2"/>
    <row r="256" ht="0" hidden="1" customHeight="1" x14ac:dyDescent="0.2"/>
    <row r="257" ht="0" hidden="1" customHeight="1" x14ac:dyDescent="0.2"/>
    <row r="258" ht="0" hidden="1" customHeight="1" x14ac:dyDescent="0.2"/>
    <row r="259" ht="0" hidden="1" customHeight="1" x14ac:dyDescent="0.2"/>
    <row r="260" ht="0" hidden="1" customHeight="1" x14ac:dyDescent="0.2"/>
    <row r="261" ht="0" hidden="1" customHeight="1" x14ac:dyDescent="0.2"/>
    <row r="262" ht="0" hidden="1" customHeight="1" x14ac:dyDescent="0.2"/>
    <row r="263" ht="0" hidden="1" customHeight="1" x14ac:dyDescent="0.2"/>
    <row r="264" ht="0" hidden="1" customHeight="1" x14ac:dyDescent="0.2"/>
    <row r="265" ht="0" hidden="1" customHeight="1" x14ac:dyDescent="0.2"/>
    <row r="266" ht="0" hidden="1" customHeight="1" x14ac:dyDescent="0.2"/>
    <row r="267" ht="0" hidden="1" customHeight="1" x14ac:dyDescent="0.2"/>
    <row r="268" ht="0" hidden="1" customHeight="1" x14ac:dyDescent="0.2"/>
    <row r="269" ht="0" hidden="1" customHeight="1" x14ac:dyDescent="0.2"/>
    <row r="270" ht="0" hidden="1" customHeight="1" x14ac:dyDescent="0.2"/>
    <row r="271" ht="0" hidden="1" customHeight="1" x14ac:dyDescent="0.2"/>
    <row r="272" ht="0" hidden="1" customHeight="1" x14ac:dyDescent="0.2"/>
    <row r="273" ht="0" hidden="1" customHeight="1" x14ac:dyDescent="0.2"/>
    <row r="274" ht="0" hidden="1" customHeight="1" x14ac:dyDescent="0.2"/>
    <row r="275" ht="0" hidden="1" customHeight="1" x14ac:dyDescent="0.2"/>
    <row r="276" ht="0" hidden="1" customHeight="1" x14ac:dyDescent="0.2"/>
    <row r="277" ht="0" hidden="1" customHeight="1" x14ac:dyDescent="0.2"/>
    <row r="278" ht="0" hidden="1" customHeight="1" x14ac:dyDescent="0.2"/>
    <row r="279" ht="0" hidden="1" customHeight="1" x14ac:dyDescent="0.2"/>
    <row r="280" ht="0" hidden="1" customHeight="1" x14ac:dyDescent="0.2"/>
    <row r="281" ht="0" hidden="1" customHeight="1" x14ac:dyDescent="0.2"/>
    <row r="282" ht="0" hidden="1" customHeight="1" x14ac:dyDescent="0.2"/>
    <row r="283" ht="0" hidden="1" customHeight="1" x14ac:dyDescent="0.2"/>
    <row r="284" ht="0" hidden="1" customHeight="1" x14ac:dyDescent="0.2"/>
    <row r="285" ht="0" hidden="1" customHeight="1" x14ac:dyDescent="0.2"/>
    <row r="286" ht="0" hidden="1" customHeight="1" x14ac:dyDescent="0.2"/>
    <row r="287" ht="0" hidden="1" customHeight="1" x14ac:dyDescent="0.2"/>
    <row r="28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x4RJ1RgZwbL+h1p8hzxAVLcmJojzs87BThbHRskLzWtkIA2yuobXcodlQXNHQJCadp1sUdlsESip5n989EdS1w==" saltValue="/IJ5meyMeJw4oZyY+Dk+Nw==" spinCount="100000" sheet="1" objects="1" scenarios="1"/>
  <mergeCells count="297">
    <mergeCell ref="O111:O112"/>
    <mergeCell ref="O113:O115"/>
    <mergeCell ref="P116:P117"/>
    <mergeCell ref="P124:P129"/>
    <mergeCell ref="P131:P136"/>
    <mergeCell ref="O96:O98"/>
    <mergeCell ref="O99:O101"/>
    <mergeCell ref="O102:O104"/>
    <mergeCell ref="O105:O106"/>
    <mergeCell ref="O107:O108"/>
    <mergeCell ref="O109:O110"/>
    <mergeCell ref="P99:P115"/>
    <mergeCell ref="O49:O51"/>
    <mergeCell ref="P73:P80"/>
    <mergeCell ref="P81:P82"/>
    <mergeCell ref="O83:O85"/>
    <mergeCell ref="O88:O91"/>
    <mergeCell ref="O92:O93"/>
    <mergeCell ref="O94:O95"/>
    <mergeCell ref="O52:O54"/>
    <mergeCell ref="O55:O57"/>
    <mergeCell ref="O58:O59"/>
    <mergeCell ref="O60:O61"/>
    <mergeCell ref="P49:P62"/>
    <mergeCell ref="O63:O64"/>
    <mergeCell ref="P63:P64"/>
    <mergeCell ref="P65:P72"/>
    <mergeCell ref="P83:P98"/>
    <mergeCell ref="Q65:Q72"/>
    <mergeCell ref="Q73:Q80"/>
    <mergeCell ref="Q81:Q82"/>
    <mergeCell ref="Q116:Q117"/>
    <mergeCell ref="Q118:Q123"/>
    <mergeCell ref="Q83:Q98"/>
    <mergeCell ref="Q99:Q115"/>
    <mergeCell ref="P6:P12"/>
    <mergeCell ref="P13:P15"/>
    <mergeCell ref="P16:P19"/>
    <mergeCell ref="P20:P21"/>
    <mergeCell ref="P22:P28"/>
    <mergeCell ref="P29:P33"/>
    <mergeCell ref="P34:P40"/>
    <mergeCell ref="P41:P47"/>
    <mergeCell ref="Q6:Q12"/>
    <mergeCell ref="Q13:Q15"/>
    <mergeCell ref="Q16:Q19"/>
    <mergeCell ref="Q20:Q21"/>
    <mergeCell ref="Q22:Q28"/>
    <mergeCell ref="Q29:Q33"/>
    <mergeCell ref="Q34:Q40"/>
    <mergeCell ref="Q41:Q47"/>
    <mergeCell ref="Q49:Q62"/>
    <mergeCell ref="N41:N47"/>
    <mergeCell ref="N81:N82"/>
    <mergeCell ref="N116:N117"/>
    <mergeCell ref="N16:N19"/>
    <mergeCell ref="N20:N21"/>
    <mergeCell ref="N22:N28"/>
    <mergeCell ref="N49:N62"/>
    <mergeCell ref="N83:N98"/>
    <mergeCell ref="N99:N115"/>
    <mergeCell ref="B116:B117"/>
    <mergeCell ref="C116:C117"/>
    <mergeCell ref="D116:D117"/>
    <mergeCell ref="E116:E117"/>
    <mergeCell ref="F116:F117"/>
    <mergeCell ref="B99:B115"/>
    <mergeCell ref="C99:C115"/>
    <mergeCell ref="D99:D115"/>
    <mergeCell ref="E99:E115"/>
    <mergeCell ref="F99:F115"/>
    <mergeCell ref="B49:B62"/>
    <mergeCell ref="B41:B47"/>
    <mergeCell ref="C41:C47"/>
    <mergeCell ref="D41:D47"/>
    <mergeCell ref="E41:E47"/>
    <mergeCell ref="F41:F47"/>
    <mergeCell ref="C63:C64"/>
    <mergeCell ref="D63:D64"/>
    <mergeCell ref="B63:B64"/>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K63:K64"/>
    <mergeCell ref="M83:M85"/>
    <mergeCell ref="L88:L91"/>
    <mergeCell ref="M88:M91"/>
    <mergeCell ref="L92:L93"/>
    <mergeCell ref="M92:M93"/>
    <mergeCell ref="H92:H93"/>
    <mergeCell ref="H88:H91"/>
    <mergeCell ref="G88:G91"/>
    <mergeCell ref="B2:D4"/>
    <mergeCell ref="E2:I4"/>
    <mergeCell ref="J2:K2"/>
    <mergeCell ref="C22:C28"/>
    <mergeCell ref="B22:B28"/>
    <mergeCell ref="E13:E15"/>
    <mergeCell ref="C20:C21"/>
    <mergeCell ref="C34:C40"/>
    <mergeCell ref="B34:B40"/>
    <mergeCell ref="B13:B15"/>
    <mergeCell ref="J3:K3"/>
    <mergeCell ref="J4:K4"/>
    <mergeCell ref="B6:B12"/>
    <mergeCell ref="C6:C12"/>
    <mergeCell ref="E6:E12"/>
    <mergeCell ref="B16:B19"/>
    <mergeCell ref="C16:C19"/>
    <mergeCell ref="D16:D19"/>
    <mergeCell ref="E16:E19"/>
    <mergeCell ref="F16:F19"/>
    <mergeCell ref="B20:B21"/>
    <mergeCell ref="D22:D28"/>
    <mergeCell ref="C13:C15"/>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83:B98"/>
    <mergeCell ref="C83:C98"/>
    <mergeCell ref="D83:D98"/>
    <mergeCell ref="E83:E98"/>
    <mergeCell ref="F83:F98"/>
    <mergeCell ref="B152:F152"/>
    <mergeCell ref="G152:K152"/>
    <mergeCell ref="L152:Q152"/>
    <mergeCell ref="B146:H146"/>
    <mergeCell ref="I146:Q146"/>
    <mergeCell ref="B147:H147"/>
    <mergeCell ref="I147:Q147"/>
    <mergeCell ref="B148:H149"/>
    <mergeCell ref="I148:Q149"/>
    <mergeCell ref="B151:F151"/>
    <mergeCell ref="G151:K151"/>
    <mergeCell ref="L151:Q151"/>
    <mergeCell ref="M55:M57"/>
    <mergeCell ref="G58:G59"/>
    <mergeCell ref="F13:F15"/>
    <mergeCell ref="D13:D15"/>
    <mergeCell ref="E22:E28"/>
    <mergeCell ref="F22:F28"/>
    <mergeCell ref="C29:C33"/>
    <mergeCell ref="D29:D33"/>
    <mergeCell ref="M58:M59"/>
    <mergeCell ref="D49:D62"/>
    <mergeCell ref="F49:F62"/>
    <mergeCell ref="E49:E62"/>
    <mergeCell ref="J60:J61"/>
    <mergeCell ref="K60:K61"/>
    <mergeCell ref="H58:H59"/>
    <mergeCell ref="J58:J59"/>
    <mergeCell ref="K58:K59"/>
    <mergeCell ref="L58:L59"/>
    <mergeCell ref="N6:N12"/>
    <mergeCell ref="E65:E72"/>
    <mergeCell ref="D65:D72"/>
    <mergeCell ref="C65:C72"/>
    <mergeCell ref="B65:B72"/>
    <mergeCell ref="H63:H64"/>
    <mergeCell ref="H55:H57"/>
    <mergeCell ref="L83:L85"/>
    <mergeCell ref="F81:F82"/>
    <mergeCell ref="F65:F72"/>
    <mergeCell ref="F73:F80"/>
    <mergeCell ref="L60:L61"/>
    <mergeCell ref="M60:M61"/>
    <mergeCell ref="N63:N64"/>
    <mergeCell ref="F29:F33"/>
    <mergeCell ref="F6:F11"/>
    <mergeCell ref="D6:D11"/>
    <mergeCell ref="N13:N15"/>
    <mergeCell ref="N29:N33"/>
    <mergeCell ref="L63:L64"/>
    <mergeCell ref="E34:E40"/>
    <mergeCell ref="D34:D40"/>
    <mergeCell ref="N65:N72"/>
    <mergeCell ref="N73:N80"/>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J63:J64"/>
    <mergeCell ref="M63:M64"/>
    <mergeCell ref="K55:K57"/>
    <mergeCell ref="L55:L57"/>
    <mergeCell ref="F63:F64"/>
    <mergeCell ref="G49:G51"/>
    <mergeCell ref="G55:G57"/>
    <mergeCell ref="H60:H61"/>
    <mergeCell ref="G60:G61"/>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6"/>
    <mergeCell ref="M111:M112"/>
    <mergeCell ref="M113:M115"/>
    <mergeCell ref="M109:M110"/>
    <mergeCell ref="N118:N123"/>
    <mergeCell ref="P118:P123"/>
    <mergeCell ref="M107:M108"/>
    <mergeCell ref="N124:N129"/>
    <mergeCell ref="L109:L110"/>
    <mergeCell ref="G113:G115"/>
    <mergeCell ref="H113:H115"/>
    <mergeCell ref="J113:J115"/>
    <mergeCell ref="B118:B123"/>
    <mergeCell ref="C118:C123"/>
    <mergeCell ref="D118:D123"/>
    <mergeCell ref="E118:E123"/>
    <mergeCell ref="F118:F123"/>
    <mergeCell ref="G107:G108"/>
    <mergeCell ref="H107:H108"/>
    <mergeCell ref="J107:J108"/>
    <mergeCell ref="K107:K108"/>
    <mergeCell ref="L107:L108"/>
    <mergeCell ref="Q124:Q129"/>
    <mergeCell ref="Q131:Q136"/>
    <mergeCell ref="E81:E82"/>
    <mergeCell ref="D81:D82"/>
    <mergeCell ref="C81:C82"/>
    <mergeCell ref="B81:B82"/>
    <mergeCell ref="G105:G106"/>
    <mergeCell ref="H105:H106"/>
    <mergeCell ref="M102:M104"/>
    <mergeCell ref="M94:M95"/>
    <mergeCell ref="M96:M98"/>
    <mergeCell ref="M99:M101"/>
    <mergeCell ref="L94:L95"/>
    <mergeCell ref="M105:M106"/>
    <mergeCell ref="G96:G98"/>
    <mergeCell ref="G99:G101"/>
    <mergeCell ref="G102:G104"/>
    <mergeCell ref="L102:L104"/>
    <mergeCell ref="L96:L98"/>
    <mergeCell ref="L99:L101"/>
    <mergeCell ref="K83:K85"/>
    <mergeCell ref="H83:H85"/>
    <mergeCell ref="B131:B136"/>
    <mergeCell ref="C131:C136"/>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19685039370078741"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3"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workbookViewId="0">
      <selection activeCell="A100" sqref="A100:D100"/>
    </sheetView>
  </sheetViews>
  <sheetFormatPr baseColWidth="10" defaultColWidth="11.42578125" defaultRowHeight="15.75" x14ac:dyDescent="0.2"/>
  <cols>
    <col min="1" max="2" width="11.42578125" style="43"/>
    <col min="3" max="3" width="15.140625" style="43" customWidth="1"/>
    <col min="4" max="4" width="24.28515625" style="43" customWidth="1"/>
    <col min="5" max="5" width="11.42578125" style="43" customWidth="1"/>
    <col min="6" max="6" width="24.7109375" style="43" customWidth="1"/>
    <col min="7" max="7" width="9.140625" style="43" customWidth="1"/>
    <col min="8" max="8" width="8.140625" style="43" customWidth="1"/>
    <col min="9" max="9" width="13.7109375" style="43" customWidth="1"/>
    <col min="10" max="10" width="9.28515625" style="43" customWidth="1"/>
    <col min="11" max="11" width="19.140625" style="43" customWidth="1"/>
    <col min="12" max="12" width="16.85546875" style="43" customWidth="1"/>
    <col min="13" max="13" width="27.140625" style="43" customWidth="1"/>
    <col min="14" max="14" width="9.85546875" style="43" customWidth="1"/>
    <col min="15" max="16" width="18.7109375" style="43" bestFit="1" customWidth="1"/>
    <col min="17" max="16384" width="11.42578125" style="43"/>
  </cols>
  <sheetData>
    <row r="1" spans="1:15" s="42" customFormat="1" ht="24" customHeight="1" x14ac:dyDescent="0.2">
      <c r="A1" s="247"/>
      <c r="B1" s="247"/>
      <c r="C1" s="247"/>
      <c r="D1" s="247"/>
      <c r="E1" s="250" t="s">
        <v>474</v>
      </c>
      <c r="F1" s="251"/>
      <c r="G1" s="251"/>
      <c r="H1" s="251"/>
      <c r="I1" s="251"/>
      <c r="J1" s="251"/>
      <c r="K1" s="251"/>
      <c r="L1" s="251"/>
      <c r="M1" s="254"/>
      <c r="N1" s="254"/>
    </row>
    <row r="2" spans="1:15" s="42" customFormat="1" ht="24" customHeight="1" x14ac:dyDescent="0.2">
      <c r="A2" s="248"/>
      <c r="B2" s="248"/>
      <c r="C2" s="248"/>
      <c r="D2" s="248"/>
      <c r="E2" s="252"/>
      <c r="F2" s="252"/>
      <c r="G2" s="252"/>
      <c r="H2" s="252"/>
      <c r="I2" s="252"/>
      <c r="J2" s="252"/>
      <c r="K2" s="252"/>
      <c r="L2" s="252"/>
      <c r="M2" s="255"/>
      <c r="N2" s="255"/>
    </row>
    <row r="3" spans="1:15" s="42" customFormat="1" ht="24" customHeight="1" thickBot="1" x14ac:dyDescent="0.25">
      <c r="A3" s="249"/>
      <c r="B3" s="249"/>
      <c r="C3" s="249"/>
      <c r="D3" s="249"/>
      <c r="E3" s="253"/>
      <c r="F3" s="253"/>
      <c r="G3" s="253"/>
      <c r="H3" s="253"/>
      <c r="I3" s="253"/>
      <c r="J3" s="253"/>
      <c r="K3" s="253"/>
      <c r="L3" s="253"/>
      <c r="M3" s="256"/>
      <c r="N3" s="256"/>
    </row>
    <row r="4" spans="1:15" s="42" customFormat="1" ht="3.75" customHeight="1" thickBot="1" x14ac:dyDescent="0.25">
      <c r="A4" s="257"/>
      <c r="B4" s="257"/>
      <c r="C4" s="257"/>
      <c r="D4" s="257"/>
      <c r="E4" s="257"/>
      <c r="F4" s="257"/>
      <c r="G4" s="257"/>
      <c r="H4" s="257"/>
      <c r="I4" s="257"/>
      <c r="J4" s="257"/>
      <c r="K4" s="257"/>
      <c r="L4" s="257"/>
      <c r="M4" s="257"/>
    </row>
    <row r="5" spans="1:15" ht="33" customHeight="1" thickBot="1" x14ac:dyDescent="0.25">
      <c r="A5" s="239" t="s">
        <v>475</v>
      </c>
      <c r="B5" s="239"/>
      <c r="C5" s="239"/>
      <c r="D5" s="218" t="s">
        <v>476</v>
      </c>
      <c r="E5" s="238"/>
      <c r="F5" s="238"/>
      <c r="G5" s="238"/>
      <c r="H5" s="238"/>
      <c r="I5" s="238"/>
      <c r="J5" s="238"/>
      <c r="K5" s="238"/>
      <c r="L5" s="238"/>
      <c r="M5" s="238"/>
      <c r="N5" s="238"/>
    </row>
    <row r="6" spans="1:15" ht="33" customHeight="1" thickBot="1" x14ac:dyDescent="0.25">
      <c r="A6" s="214" t="s">
        <v>477</v>
      </c>
      <c r="B6" s="214"/>
      <c r="C6" s="214"/>
      <c r="D6" s="218" t="s">
        <v>478</v>
      </c>
      <c r="E6" s="218"/>
      <c r="F6" s="218"/>
      <c r="G6" s="218"/>
      <c r="H6" s="218"/>
      <c r="I6" s="218"/>
      <c r="J6" s="218"/>
      <c r="K6" s="218"/>
      <c r="L6" s="218"/>
      <c r="M6" s="218"/>
      <c r="N6" s="218"/>
      <c r="O6" s="44"/>
    </row>
    <row r="7" spans="1:15" ht="33" customHeight="1" thickBot="1" x14ac:dyDescent="0.25">
      <c r="A7" s="239" t="s">
        <v>479</v>
      </c>
      <c r="B7" s="239"/>
      <c r="C7" s="239"/>
      <c r="D7" s="218" t="s">
        <v>480</v>
      </c>
      <c r="E7" s="238"/>
      <c r="F7" s="238"/>
      <c r="G7" s="238"/>
      <c r="H7" s="238"/>
      <c r="I7" s="238"/>
      <c r="J7" s="238"/>
      <c r="K7" s="238"/>
      <c r="L7" s="238"/>
      <c r="M7" s="238"/>
      <c r="N7" s="238"/>
    </row>
    <row r="8" spans="1:15" ht="33" customHeight="1" thickBot="1" x14ac:dyDescent="0.25">
      <c r="A8" s="214" t="s">
        <v>481</v>
      </c>
      <c r="B8" s="214"/>
      <c r="C8" s="214"/>
      <c r="D8" s="218" t="s">
        <v>482</v>
      </c>
      <c r="E8" s="218"/>
      <c r="F8" s="218"/>
      <c r="G8" s="218"/>
      <c r="H8" s="218"/>
      <c r="I8" s="218"/>
      <c r="J8" s="218"/>
      <c r="K8" s="218"/>
      <c r="L8" s="218"/>
      <c r="M8" s="218"/>
      <c r="N8" s="218"/>
    </row>
    <row r="9" spans="1:15" ht="33" customHeight="1" thickBot="1" x14ac:dyDescent="0.25">
      <c r="A9" s="214" t="s">
        <v>483</v>
      </c>
      <c r="B9" s="214"/>
      <c r="C9" s="214"/>
      <c r="D9" s="218" t="s">
        <v>484</v>
      </c>
      <c r="E9" s="238"/>
      <c r="F9" s="238"/>
      <c r="G9" s="238"/>
      <c r="H9" s="238"/>
      <c r="I9" s="238"/>
      <c r="J9" s="238"/>
      <c r="K9" s="238"/>
      <c r="L9" s="238"/>
      <c r="M9" s="238"/>
      <c r="N9" s="238"/>
      <c r="O9" s="44"/>
    </row>
    <row r="10" spans="1:15" ht="33" customHeight="1" thickBot="1" x14ac:dyDescent="0.25">
      <c r="A10" s="214" t="s">
        <v>485</v>
      </c>
      <c r="B10" s="214"/>
      <c r="C10" s="214"/>
      <c r="D10" s="218" t="s">
        <v>419</v>
      </c>
      <c r="E10" s="238"/>
      <c r="F10" s="238"/>
      <c r="G10" s="238"/>
      <c r="H10" s="238"/>
      <c r="I10" s="238"/>
      <c r="J10" s="238"/>
      <c r="K10" s="238"/>
      <c r="L10" s="238"/>
      <c r="M10" s="238"/>
      <c r="N10" s="238"/>
      <c r="O10" s="44"/>
    </row>
    <row r="11" spans="1:15" ht="33" customHeight="1" thickBot="1" x14ac:dyDescent="0.25">
      <c r="A11" s="214" t="s">
        <v>486</v>
      </c>
      <c r="B11" s="214"/>
      <c r="C11" s="214"/>
      <c r="D11" s="218" t="s">
        <v>487</v>
      </c>
      <c r="E11" s="238"/>
      <c r="F11" s="238"/>
      <c r="G11" s="238"/>
      <c r="H11" s="238"/>
      <c r="I11" s="238"/>
      <c r="J11" s="238"/>
      <c r="K11" s="238"/>
      <c r="L11" s="238"/>
      <c r="M11" s="238"/>
      <c r="N11" s="238"/>
      <c r="O11" s="44"/>
    </row>
    <row r="12" spans="1:15" ht="16.5" thickBot="1" x14ac:dyDescent="0.25">
      <c r="A12" s="220" t="s">
        <v>488</v>
      </c>
      <c r="B12" s="221"/>
      <c r="C12" s="222"/>
      <c r="D12" s="218" t="s">
        <v>489</v>
      </c>
      <c r="E12" s="218"/>
      <c r="F12" s="218"/>
      <c r="G12" s="218"/>
      <c r="H12" s="218"/>
      <c r="I12" s="220" t="s">
        <v>490</v>
      </c>
      <c r="J12" s="221"/>
      <c r="K12" s="222"/>
      <c r="L12" s="229" t="s">
        <v>491</v>
      </c>
      <c r="M12" s="230"/>
      <c r="N12" s="231"/>
      <c r="O12" s="44"/>
    </row>
    <row r="13" spans="1:15" ht="16.5" thickBot="1" x14ac:dyDescent="0.25">
      <c r="A13" s="223"/>
      <c r="B13" s="224"/>
      <c r="C13" s="225"/>
      <c r="D13" s="218" t="s">
        <v>492</v>
      </c>
      <c r="E13" s="218"/>
      <c r="F13" s="218"/>
      <c r="G13" s="218"/>
      <c r="H13" s="218"/>
      <c r="I13" s="223"/>
      <c r="J13" s="224"/>
      <c r="K13" s="225"/>
      <c r="L13" s="232"/>
      <c r="M13" s="233"/>
      <c r="N13" s="234"/>
      <c r="O13" s="44"/>
    </row>
    <row r="14" spans="1:15" ht="16.5" thickBot="1" x14ac:dyDescent="0.25">
      <c r="A14" s="223"/>
      <c r="B14" s="224"/>
      <c r="C14" s="225"/>
      <c r="D14" s="218"/>
      <c r="E14" s="218"/>
      <c r="F14" s="218"/>
      <c r="G14" s="218"/>
      <c r="H14" s="218"/>
      <c r="I14" s="223"/>
      <c r="J14" s="224"/>
      <c r="K14" s="225"/>
      <c r="L14" s="232"/>
      <c r="M14" s="233"/>
      <c r="N14" s="234"/>
      <c r="O14" s="44"/>
    </row>
    <row r="15" spans="1:15" ht="16.5" thickBot="1" x14ac:dyDescent="0.25">
      <c r="A15" s="226"/>
      <c r="B15" s="227"/>
      <c r="C15" s="228"/>
      <c r="D15" s="218"/>
      <c r="E15" s="218"/>
      <c r="F15" s="218"/>
      <c r="G15" s="218"/>
      <c r="H15" s="218"/>
      <c r="I15" s="226"/>
      <c r="J15" s="227"/>
      <c r="K15" s="228"/>
      <c r="L15" s="235"/>
      <c r="M15" s="236"/>
      <c r="N15" s="237"/>
      <c r="O15" s="44"/>
    </row>
    <row r="16" spans="1:15" ht="33" customHeight="1" thickBot="1" x14ac:dyDescent="0.25">
      <c r="A16" s="214" t="s">
        <v>493</v>
      </c>
      <c r="B16" s="214"/>
      <c r="C16" s="214"/>
      <c r="D16" s="243" t="s">
        <v>494</v>
      </c>
      <c r="E16" s="243"/>
      <c r="F16" s="243"/>
      <c r="G16" s="243"/>
      <c r="H16" s="243"/>
      <c r="I16" s="214" t="s">
        <v>495</v>
      </c>
      <c r="J16" s="214"/>
      <c r="K16" s="214"/>
      <c r="L16" s="219">
        <v>0.9</v>
      </c>
      <c r="M16" s="219"/>
      <c r="N16" s="219"/>
      <c r="O16" s="44"/>
    </row>
    <row r="17" spans="1:15" ht="33" customHeight="1" thickBot="1" x14ac:dyDescent="0.25">
      <c r="A17" s="214" t="s">
        <v>496</v>
      </c>
      <c r="B17" s="214"/>
      <c r="C17" s="214"/>
      <c r="D17" s="218"/>
      <c r="E17" s="218"/>
      <c r="F17" s="218"/>
      <c r="G17" s="218"/>
      <c r="H17" s="218"/>
      <c r="I17" s="214" t="s">
        <v>495</v>
      </c>
      <c r="J17" s="214"/>
      <c r="K17" s="214"/>
      <c r="L17" s="219"/>
      <c r="M17" s="219"/>
      <c r="N17" s="219"/>
      <c r="O17" s="44"/>
    </row>
    <row r="18" spans="1:15" ht="33" customHeight="1" thickBot="1" x14ac:dyDescent="0.25">
      <c r="A18" s="214" t="s">
        <v>497</v>
      </c>
      <c r="B18" s="214"/>
      <c r="C18" s="214"/>
      <c r="D18" s="215" t="s">
        <v>498</v>
      </c>
      <c r="E18" s="215"/>
      <c r="F18" s="215"/>
      <c r="G18" s="215"/>
      <c r="H18" s="215"/>
      <c r="I18" s="214" t="s">
        <v>499</v>
      </c>
      <c r="J18" s="214"/>
      <c r="K18" s="214"/>
      <c r="L18" s="216">
        <v>85000000</v>
      </c>
      <c r="M18" s="216"/>
      <c r="N18" s="216"/>
      <c r="O18" s="44"/>
    </row>
    <row r="19" spans="1:15" ht="50.25" customHeight="1" thickBot="1" x14ac:dyDescent="0.25">
      <c r="A19" s="246" t="s">
        <v>500</v>
      </c>
      <c r="B19" s="246"/>
      <c r="C19" s="246"/>
      <c r="D19" s="246"/>
      <c r="E19" s="246" t="s">
        <v>501</v>
      </c>
      <c r="F19" s="246"/>
      <c r="G19" s="246"/>
      <c r="H19" s="246"/>
      <c r="I19" s="246" t="s">
        <v>490</v>
      </c>
      <c r="J19" s="246"/>
      <c r="K19" s="45" t="s">
        <v>502</v>
      </c>
      <c r="L19" s="45" t="s">
        <v>503</v>
      </c>
      <c r="M19" s="45" t="s">
        <v>504</v>
      </c>
      <c r="N19" s="45" t="s">
        <v>505</v>
      </c>
      <c r="O19" s="44"/>
    </row>
    <row r="20" spans="1:15" ht="78" customHeight="1" thickBot="1" x14ac:dyDescent="0.25">
      <c r="A20" s="245" t="s">
        <v>506</v>
      </c>
      <c r="B20" s="245"/>
      <c r="C20" s="245"/>
      <c r="D20" s="245"/>
      <c r="E20" s="245" t="s">
        <v>507</v>
      </c>
      <c r="F20" s="245"/>
      <c r="G20" s="245"/>
      <c r="H20" s="245"/>
      <c r="I20" s="245"/>
      <c r="J20" s="245"/>
      <c r="K20" s="46">
        <v>43863</v>
      </c>
      <c r="L20" s="46">
        <v>43920</v>
      </c>
      <c r="M20" s="47" t="s">
        <v>508</v>
      </c>
      <c r="N20" s="48">
        <v>10</v>
      </c>
      <c r="O20" s="44"/>
    </row>
    <row r="21" spans="1:15" ht="78" customHeight="1" thickBot="1" x14ac:dyDescent="0.25">
      <c r="A21" s="245" t="s">
        <v>509</v>
      </c>
      <c r="B21" s="245"/>
      <c r="C21" s="245"/>
      <c r="D21" s="245"/>
      <c r="E21" s="245" t="s">
        <v>510</v>
      </c>
      <c r="F21" s="245"/>
      <c r="G21" s="245"/>
      <c r="H21" s="245"/>
      <c r="I21" s="245"/>
      <c r="J21" s="245"/>
      <c r="K21" s="46">
        <v>43863</v>
      </c>
      <c r="L21" s="46">
        <v>43920</v>
      </c>
      <c r="M21" s="47" t="s">
        <v>511</v>
      </c>
      <c r="N21" s="48">
        <v>10</v>
      </c>
      <c r="O21" s="44"/>
    </row>
    <row r="22" spans="1:15" ht="85.5" customHeight="1" thickBot="1" x14ac:dyDescent="0.25">
      <c r="A22" s="245" t="s">
        <v>512</v>
      </c>
      <c r="B22" s="245"/>
      <c r="C22" s="245"/>
      <c r="D22" s="245"/>
      <c r="E22" s="245" t="s">
        <v>513</v>
      </c>
      <c r="F22" s="245"/>
      <c r="G22" s="245"/>
      <c r="H22" s="245"/>
      <c r="I22" s="245"/>
      <c r="J22" s="245"/>
      <c r="K22" s="46">
        <v>43922</v>
      </c>
      <c r="L22" s="46">
        <v>44012</v>
      </c>
      <c r="M22" s="47" t="s">
        <v>514</v>
      </c>
      <c r="N22" s="48">
        <v>15</v>
      </c>
      <c r="O22" s="44"/>
    </row>
    <row r="23" spans="1:15" ht="93.75" customHeight="1" thickBot="1" x14ac:dyDescent="0.25">
      <c r="A23" s="245" t="s">
        <v>515</v>
      </c>
      <c r="B23" s="245"/>
      <c r="C23" s="245"/>
      <c r="D23" s="245"/>
      <c r="E23" s="245" t="s">
        <v>516</v>
      </c>
      <c r="F23" s="245"/>
      <c r="G23" s="245"/>
      <c r="H23" s="245"/>
      <c r="I23" s="245"/>
      <c r="J23" s="245"/>
      <c r="K23" s="46">
        <v>44013</v>
      </c>
      <c r="L23" s="46">
        <v>44196</v>
      </c>
      <c r="M23" s="47" t="s">
        <v>514</v>
      </c>
      <c r="N23" s="48">
        <v>15</v>
      </c>
      <c r="O23" s="44"/>
    </row>
    <row r="24" spans="1:15" ht="102.75" customHeight="1" thickBot="1" x14ac:dyDescent="0.25">
      <c r="A24" s="245" t="s">
        <v>517</v>
      </c>
      <c r="B24" s="245"/>
      <c r="C24" s="245"/>
      <c r="D24" s="245"/>
      <c r="E24" s="245" t="s">
        <v>518</v>
      </c>
      <c r="F24" s="245"/>
      <c r="G24" s="245"/>
      <c r="H24" s="245"/>
      <c r="I24" s="245"/>
      <c r="J24" s="245"/>
      <c r="K24" s="46">
        <v>43891</v>
      </c>
      <c r="L24" s="46">
        <v>43951</v>
      </c>
      <c r="M24" s="47" t="s">
        <v>519</v>
      </c>
      <c r="N24" s="48">
        <v>10</v>
      </c>
      <c r="O24" s="44"/>
    </row>
    <row r="25" spans="1:15" ht="105.75" customHeight="1" thickBot="1" x14ac:dyDescent="0.25">
      <c r="A25" s="245" t="s">
        <v>520</v>
      </c>
      <c r="B25" s="245"/>
      <c r="C25" s="245"/>
      <c r="D25" s="245"/>
      <c r="E25" s="245" t="s">
        <v>521</v>
      </c>
      <c r="F25" s="245"/>
      <c r="G25" s="245"/>
      <c r="H25" s="245"/>
      <c r="I25" s="245"/>
      <c r="J25" s="245"/>
      <c r="K25" s="46">
        <v>43952</v>
      </c>
      <c r="L25" s="46">
        <v>44073</v>
      </c>
      <c r="M25" s="47" t="s">
        <v>519</v>
      </c>
      <c r="N25" s="48">
        <v>10</v>
      </c>
      <c r="O25" s="44"/>
    </row>
    <row r="26" spans="1:15" ht="96" customHeight="1" thickBot="1" x14ac:dyDescent="0.25">
      <c r="A26" s="245" t="s">
        <v>522</v>
      </c>
      <c r="B26" s="245"/>
      <c r="C26" s="245"/>
      <c r="D26" s="245"/>
      <c r="E26" s="245" t="s">
        <v>523</v>
      </c>
      <c r="F26" s="245"/>
      <c r="G26" s="245"/>
      <c r="H26" s="245"/>
      <c r="I26" s="245"/>
      <c r="J26" s="245"/>
      <c r="K26" s="46">
        <v>44075</v>
      </c>
      <c r="L26" s="46">
        <v>44196</v>
      </c>
      <c r="M26" s="47" t="s">
        <v>519</v>
      </c>
      <c r="N26" s="48">
        <v>10</v>
      </c>
      <c r="O26" s="44"/>
    </row>
    <row r="27" spans="1:15" ht="102.75" customHeight="1" thickBot="1" x14ac:dyDescent="0.25">
      <c r="A27" s="245" t="s">
        <v>524</v>
      </c>
      <c r="B27" s="245"/>
      <c r="C27" s="245"/>
      <c r="D27" s="245"/>
      <c r="E27" s="245" t="s">
        <v>525</v>
      </c>
      <c r="F27" s="245"/>
      <c r="G27" s="245"/>
      <c r="H27" s="245"/>
      <c r="I27" s="245"/>
      <c r="J27" s="245"/>
      <c r="K27" s="46">
        <v>43922</v>
      </c>
      <c r="L27" s="46">
        <v>44012</v>
      </c>
      <c r="M27" s="47"/>
      <c r="N27" s="48">
        <v>10</v>
      </c>
      <c r="O27" s="44"/>
    </row>
    <row r="28" spans="1:15" ht="81.75" customHeight="1" thickBot="1" x14ac:dyDescent="0.25">
      <c r="A28" s="245" t="s">
        <v>526</v>
      </c>
      <c r="B28" s="245"/>
      <c r="C28" s="245"/>
      <c r="D28" s="245"/>
      <c r="E28" s="245" t="s">
        <v>527</v>
      </c>
      <c r="F28" s="245"/>
      <c r="G28" s="245"/>
      <c r="H28" s="245"/>
      <c r="I28" s="245"/>
      <c r="J28" s="245"/>
      <c r="K28" s="46">
        <v>44013</v>
      </c>
      <c r="L28" s="46">
        <v>44196</v>
      </c>
      <c r="M28" s="47" t="s">
        <v>528</v>
      </c>
      <c r="N28" s="48">
        <v>10</v>
      </c>
      <c r="O28" s="44"/>
    </row>
    <row r="29" spans="1:15" ht="90" customHeight="1" thickBot="1" x14ac:dyDescent="0.25">
      <c r="A29" s="245"/>
      <c r="B29" s="245"/>
      <c r="C29" s="245"/>
      <c r="D29" s="245"/>
      <c r="E29" s="245"/>
      <c r="F29" s="245"/>
      <c r="G29" s="245"/>
      <c r="H29" s="245"/>
      <c r="I29" s="245"/>
      <c r="J29" s="245"/>
      <c r="K29" s="46"/>
      <c r="L29" s="46"/>
      <c r="M29" s="47"/>
      <c r="N29" s="48"/>
      <c r="O29" s="44"/>
    </row>
    <row r="30" spans="1:15" ht="33" customHeight="1" thickBot="1" x14ac:dyDescent="0.25">
      <c r="A30" s="244"/>
      <c r="B30" s="244"/>
      <c r="C30" s="244"/>
      <c r="D30" s="244"/>
      <c r="E30" s="244"/>
      <c r="F30" s="244"/>
      <c r="G30" s="244"/>
      <c r="H30" s="244"/>
      <c r="I30" s="244"/>
      <c r="J30" s="244"/>
      <c r="K30" s="244"/>
      <c r="L30" s="244"/>
      <c r="M30" s="49" t="s">
        <v>529</v>
      </c>
      <c r="N30" s="50">
        <f>SUM(N20:N29)</f>
        <v>100</v>
      </c>
    </row>
    <row r="34" spans="1:14" ht="16.5" thickBot="1" x14ac:dyDescent="0.25"/>
    <row r="35" spans="1:14" ht="18" customHeight="1" thickBot="1" x14ac:dyDescent="0.25">
      <c r="A35" s="239" t="s">
        <v>475</v>
      </c>
      <c r="B35" s="239"/>
      <c r="C35" s="239"/>
      <c r="D35" s="218" t="s">
        <v>476</v>
      </c>
      <c r="E35" s="238"/>
      <c r="F35" s="238"/>
      <c r="G35" s="238"/>
      <c r="H35" s="238"/>
      <c r="I35" s="238"/>
      <c r="J35" s="238"/>
      <c r="K35" s="238"/>
      <c r="L35" s="238"/>
      <c r="M35" s="238"/>
      <c r="N35" s="238"/>
    </row>
    <row r="36" spans="1:14" ht="18" customHeight="1" thickBot="1" x14ac:dyDescent="0.25">
      <c r="A36" s="214" t="s">
        <v>477</v>
      </c>
      <c r="B36" s="214"/>
      <c r="C36" s="214"/>
      <c r="D36" s="218" t="s">
        <v>478</v>
      </c>
      <c r="E36" s="218"/>
      <c r="F36" s="218"/>
      <c r="G36" s="218"/>
      <c r="H36" s="218"/>
      <c r="I36" s="218"/>
      <c r="J36" s="218"/>
      <c r="K36" s="218"/>
      <c r="L36" s="218"/>
      <c r="M36" s="218"/>
      <c r="N36" s="218"/>
    </row>
    <row r="37" spans="1:14" ht="18" customHeight="1" thickBot="1" x14ac:dyDescent="0.25">
      <c r="A37" s="239" t="s">
        <v>479</v>
      </c>
      <c r="B37" s="239"/>
      <c r="C37" s="239"/>
      <c r="D37" s="218" t="s">
        <v>480</v>
      </c>
      <c r="E37" s="238"/>
      <c r="F37" s="238"/>
      <c r="G37" s="238"/>
      <c r="H37" s="238"/>
      <c r="I37" s="238"/>
      <c r="J37" s="238"/>
      <c r="K37" s="238"/>
      <c r="L37" s="238"/>
      <c r="M37" s="238"/>
      <c r="N37" s="238"/>
    </row>
    <row r="38" spans="1:14" ht="18" customHeight="1" thickBot="1" x14ac:dyDescent="0.25">
      <c r="A38" s="214" t="s">
        <v>481</v>
      </c>
      <c r="B38" s="214"/>
      <c r="C38" s="214"/>
      <c r="D38" s="218" t="s">
        <v>482</v>
      </c>
      <c r="E38" s="218"/>
      <c r="F38" s="218"/>
      <c r="G38" s="218"/>
      <c r="H38" s="218"/>
      <c r="I38" s="218"/>
      <c r="J38" s="218"/>
      <c r="K38" s="218"/>
      <c r="L38" s="218"/>
      <c r="M38" s="218"/>
      <c r="N38" s="218"/>
    </row>
    <row r="39" spans="1:14" ht="18" customHeight="1" thickBot="1" x14ac:dyDescent="0.25">
      <c r="A39" s="214" t="s">
        <v>483</v>
      </c>
      <c r="B39" s="214"/>
      <c r="C39" s="214"/>
      <c r="D39" s="218" t="s">
        <v>484</v>
      </c>
      <c r="E39" s="238"/>
      <c r="F39" s="238"/>
      <c r="G39" s="238"/>
      <c r="H39" s="238"/>
      <c r="I39" s="238"/>
      <c r="J39" s="238"/>
      <c r="K39" s="238"/>
      <c r="L39" s="238"/>
      <c r="M39" s="238"/>
      <c r="N39" s="238"/>
    </row>
    <row r="40" spans="1:14" ht="27.75" customHeight="1" thickBot="1" x14ac:dyDescent="0.25">
      <c r="A40" s="214" t="s">
        <v>485</v>
      </c>
      <c r="B40" s="214"/>
      <c r="C40" s="214"/>
      <c r="D40" s="218" t="s">
        <v>419</v>
      </c>
      <c r="E40" s="238"/>
      <c r="F40" s="238"/>
      <c r="G40" s="238"/>
      <c r="H40" s="238"/>
      <c r="I40" s="238"/>
      <c r="J40" s="238"/>
      <c r="K40" s="238"/>
      <c r="L40" s="238"/>
      <c r="M40" s="238"/>
      <c r="N40" s="238"/>
    </row>
    <row r="41" spans="1:14" ht="18" customHeight="1" thickBot="1" x14ac:dyDescent="0.25">
      <c r="A41" s="214" t="s">
        <v>486</v>
      </c>
      <c r="B41" s="214"/>
      <c r="C41" s="214"/>
      <c r="D41" s="218" t="s">
        <v>487</v>
      </c>
      <c r="E41" s="238"/>
      <c r="F41" s="238"/>
      <c r="G41" s="238"/>
      <c r="H41" s="238"/>
      <c r="I41" s="238"/>
      <c r="J41" s="238"/>
      <c r="K41" s="238"/>
      <c r="L41" s="238"/>
      <c r="M41" s="238"/>
      <c r="N41" s="238"/>
    </row>
    <row r="42" spans="1:14" ht="18" customHeight="1" thickBot="1" x14ac:dyDescent="0.25">
      <c r="A42" s="220" t="s">
        <v>488</v>
      </c>
      <c r="B42" s="221"/>
      <c r="C42" s="222"/>
      <c r="D42" s="218" t="s">
        <v>489</v>
      </c>
      <c r="E42" s="218"/>
      <c r="F42" s="218"/>
      <c r="G42" s="218"/>
      <c r="H42" s="218"/>
      <c r="I42" s="220" t="s">
        <v>490</v>
      </c>
      <c r="J42" s="221"/>
      <c r="K42" s="222"/>
      <c r="L42" s="229" t="s">
        <v>491</v>
      </c>
      <c r="M42" s="230"/>
      <c r="N42" s="231"/>
    </row>
    <row r="43" spans="1:14" ht="18" customHeight="1" thickBot="1" x14ac:dyDescent="0.25">
      <c r="A43" s="223"/>
      <c r="B43" s="224"/>
      <c r="C43" s="225"/>
      <c r="D43" s="218" t="s">
        <v>492</v>
      </c>
      <c r="E43" s="218"/>
      <c r="F43" s="218"/>
      <c r="G43" s="218"/>
      <c r="H43" s="218"/>
      <c r="I43" s="223"/>
      <c r="J43" s="224"/>
      <c r="K43" s="225"/>
      <c r="L43" s="232"/>
      <c r="M43" s="233"/>
      <c r="N43" s="234"/>
    </row>
    <row r="44" spans="1:14" ht="18" customHeight="1" thickBot="1" x14ac:dyDescent="0.25">
      <c r="A44" s="223"/>
      <c r="B44" s="224"/>
      <c r="C44" s="225"/>
      <c r="D44" s="218"/>
      <c r="E44" s="218"/>
      <c r="F44" s="218"/>
      <c r="G44" s="218"/>
      <c r="H44" s="218"/>
      <c r="I44" s="223"/>
      <c r="J44" s="224"/>
      <c r="K44" s="225"/>
      <c r="L44" s="232"/>
      <c r="M44" s="233"/>
      <c r="N44" s="234"/>
    </row>
    <row r="45" spans="1:14" ht="18" customHeight="1" thickBot="1" x14ac:dyDescent="0.25">
      <c r="A45" s="226"/>
      <c r="B45" s="227"/>
      <c r="C45" s="228"/>
      <c r="D45" s="218"/>
      <c r="E45" s="218"/>
      <c r="F45" s="218"/>
      <c r="G45" s="218"/>
      <c r="H45" s="218"/>
      <c r="I45" s="226"/>
      <c r="J45" s="227"/>
      <c r="K45" s="228"/>
      <c r="L45" s="235"/>
      <c r="M45" s="236"/>
      <c r="N45" s="237"/>
    </row>
    <row r="46" spans="1:14" ht="18" customHeight="1" thickBot="1" x14ac:dyDescent="0.25">
      <c r="A46" s="214" t="s">
        <v>493</v>
      </c>
      <c r="B46" s="214"/>
      <c r="C46" s="214"/>
      <c r="D46" s="243" t="s">
        <v>530</v>
      </c>
      <c r="E46" s="243"/>
      <c r="F46" s="243"/>
      <c r="G46" s="243"/>
      <c r="H46" s="243"/>
      <c r="I46" s="214" t="s">
        <v>495</v>
      </c>
      <c r="J46" s="214"/>
      <c r="K46" s="214"/>
      <c r="L46" s="219">
        <v>0.8</v>
      </c>
      <c r="M46" s="219"/>
      <c r="N46" s="219"/>
    </row>
    <row r="47" spans="1:14" ht="18" customHeight="1" thickBot="1" x14ac:dyDescent="0.25">
      <c r="A47" s="214" t="s">
        <v>496</v>
      </c>
      <c r="B47" s="214"/>
      <c r="C47" s="214"/>
      <c r="D47" s="218"/>
      <c r="E47" s="218"/>
      <c r="F47" s="218"/>
      <c r="G47" s="218"/>
      <c r="H47" s="218"/>
      <c r="I47" s="214" t="s">
        <v>495</v>
      </c>
      <c r="J47" s="214"/>
      <c r="K47" s="214"/>
      <c r="L47" s="219"/>
      <c r="M47" s="219"/>
      <c r="N47" s="219"/>
    </row>
    <row r="48" spans="1:14" ht="18" customHeight="1" thickBot="1" x14ac:dyDescent="0.25">
      <c r="A48" s="214" t="s">
        <v>497</v>
      </c>
      <c r="B48" s="214"/>
      <c r="C48" s="214"/>
      <c r="D48" s="242"/>
      <c r="E48" s="242"/>
      <c r="F48" s="242"/>
      <c r="G48" s="242"/>
      <c r="H48" s="242"/>
      <c r="I48" s="214" t="s">
        <v>499</v>
      </c>
      <c r="J48" s="214"/>
      <c r="K48" s="214"/>
      <c r="L48" s="216">
        <v>15000000</v>
      </c>
      <c r="M48" s="216"/>
      <c r="N48" s="216"/>
    </row>
    <row r="49" spans="1:14" ht="32.25" thickBot="1" x14ac:dyDescent="0.25">
      <c r="A49" s="217" t="s">
        <v>500</v>
      </c>
      <c r="B49" s="217"/>
      <c r="C49" s="217"/>
      <c r="D49" s="217"/>
      <c r="E49" s="217" t="s">
        <v>501</v>
      </c>
      <c r="F49" s="217"/>
      <c r="G49" s="217"/>
      <c r="H49" s="217"/>
      <c r="I49" s="217" t="s">
        <v>490</v>
      </c>
      <c r="J49" s="217"/>
      <c r="K49" s="51" t="s">
        <v>502</v>
      </c>
      <c r="L49" s="51" t="s">
        <v>503</v>
      </c>
      <c r="M49" s="51" t="s">
        <v>504</v>
      </c>
      <c r="N49" s="51" t="s">
        <v>505</v>
      </c>
    </row>
    <row r="50" spans="1:14" ht="31.5" customHeight="1" thickBot="1" x14ac:dyDescent="0.25">
      <c r="A50" s="213" t="s">
        <v>531</v>
      </c>
      <c r="B50" s="213"/>
      <c r="C50" s="213"/>
      <c r="D50" s="213"/>
      <c r="E50" s="213" t="s">
        <v>532</v>
      </c>
      <c r="F50" s="213"/>
      <c r="G50" s="213"/>
      <c r="H50" s="213"/>
      <c r="I50" s="213" t="s">
        <v>491</v>
      </c>
      <c r="J50" s="213"/>
      <c r="K50" s="52">
        <v>43863</v>
      </c>
      <c r="L50" s="52">
        <v>43920</v>
      </c>
      <c r="M50" s="53" t="s">
        <v>533</v>
      </c>
      <c r="N50" s="54">
        <v>20</v>
      </c>
    </row>
    <row r="51" spans="1:14" ht="30.75" customHeight="1" thickBot="1" x14ac:dyDescent="0.25">
      <c r="A51" s="213" t="s">
        <v>534</v>
      </c>
      <c r="B51" s="213"/>
      <c r="C51" s="213"/>
      <c r="D51" s="213"/>
      <c r="E51" s="213" t="s">
        <v>532</v>
      </c>
      <c r="F51" s="213"/>
      <c r="G51" s="213"/>
      <c r="H51" s="213"/>
      <c r="I51" s="213" t="s">
        <v>491</v>
      </c>
      <c r="J51" s="213"/>
      <c r="K51" s="52">
        <v>43922</v>
      </c>
      <c r="L51" s="52">
        <v>43951</v>
      </c>
      <c r="M51" s="53" t="s">
        <v>533</v>
      </c>
      <c r="N51" s="54">
        <v>20</v>
      </c>
    </row>
    <row r="52" spans="1:14" ht="16.5" thickBot="1" x14ac:dyDescent="0.25">
      <c r="A52" s="213" t="s">
        <v>535</v>
      </c>
      <c r="B52" s="213"/>
      <c r="C52" s="213"/>
      <c r="D52" s="213"/>
      <c r="E52" s="213" t="s">
        <v>536</v>
      </c>
      <c r="F52" s="213"/>
      <c r="G52" s="213"/>
      <c r="H52" s="213"/>
      <c r="I52" s="213" t="s">
        <v>491</v>
      </c>
      <c r="J52" s="213"/>
      <c r="K52" s="52">
        <v>43926</v>
      </c>
      <c r="L52" s="52">
        <v>43931</v>
      </c>
      <c r="M52" s="53" t="s">
        <v>537</v>
      </c>
      <c r="N52" s="54">
        <v>5</v>
      </c>
    </row>
    <row r="53" spans="1:14" ht="50.25" customHeight="1" thickBot="1" x14ac:dyDescent="0.25">
      <c r="A53" s="213" t="s">
        <v>538</v>
      </c>
      <c r="B53" s="213"/>
      <c r="C53" s="213"/>
      <c r="D53" s="213"/>
      <c r="E53" s="213" t="s">
        <v>539</v>
      </c>
      <c r="F53" s="213"/>
      <c r="G53" s="213"/>
      <c r="H53" s="213"/>
      <c r="I53" s="213" t="s">
        <v>491</v>
      </c>
      <c r="J53" s="213"/>
      <c r="K53" s="52">
        <v>43931</v>
      </c>
      <c r="L53" s="52">
        <v>44165</v>
      </c>
      <c r="M53" s="53" t="s">
        <v>540</v>
      </c>
      <c r="N53" s="54">
        <v>20</v>
      </c>
    </row>
    <row r="54" spans="1:14" ht="16.5" thickBot="1" x14ac:dyDescent="0.25">
      <c r="A54" s="213" t="s">
        <v>541</v>
      </c>
      <c r="B54" s="213"/>
      <c r="C54" s="213"/>
      <c r="D54" s="213"/>
      <c r="E54" s="213" t="s">
        <v>542</v>
      </c>
      <c r="F54" s="213"/>
      <c r="G54" s="213"/>
      <c r="H54" s="213"/>
      <c r="I54" s="213" t="s">
        <v>491</v>
      </c>
      <c r="J54" s="213"/>
      <c r="K54" s="52">
        <v>44166</v>
      </c>
      <c r="L54" s="52">
        <v>44195</v>
      </c>
      <c r="M54" s="53" t="s">
        <v>543</v>
      </c>
      <c r="N54" s="54">
        <v>15</v>
      </c>
    </row>
    <row r="55" spans="1:14" ht="16.5" thickBot="1" x14ac:dyDescent="0.25">
      <c r="A55" s="213"/>
      <c r="B55" s="213"/>
      <c r="C55" s="213"/>
      <c r="D55" s="213"/>
      <c r="E55" s="213"/>
      <c r="F55" s="213"/>
      <c r="G55" s="213"/>
      <c r="H55" s="213"/>
      <c r="I55" s="213" t="s">
        <v>491</v>
      </c>
      <c r="J55" s="213"/>
      <c r="K55" s="52"/>
      <c r="L55" s="52"/>
      <c r="M55" s="53"/>
      <c r="N55" s="54"/>
    </row>
    <row r="56" spans="1:14" ht="48" thickBot="1" x14ac:dyDescent="0.25">
      <c r="A56" s="213" t="s">
        <v>544</v>
      </c>
      <c r="B56" s="213"/>
      <c r="C56" s="213"/>
      <c r="D56" s="213"/>
      <c r="E56" s="213" t="s">
        <v>545</v>
      </c>
      <c r="F56" s="213"/>
      <c r="G56" s="213"/>
      <c r="H56" s="213"/>
      <c r="I56" s="213" t="s">
        <v>491</v>
      </c>
      <c r="J56" s="213"/>
      <c r="K56" s="52">
        <v>44105</v>
      </c>
      <c r="L56" s="52">
        <v>44165</v>
      </c>
      <c r="M56" s="53" t="s">
        <v>546</v>
      </c>
      <c r="N56" s="54">
        <v>20</v>
      </c>
    </row>
    <row r="57" spans="1:14" ht="16.5" thickBot="1" x14ac:dyDescent="0.25">
      <c r="A57" s="213"/>
      <c r="B57" s="213"/>
      <c r="C57" s="213"/>
      <c r="D57" s="213"/>
      <c r="E57" s="213"/>
      <c r="F57" s="213"/>
      <c r="G57" s="213"/>
      <c r="H57" s="213"/>
      <c r="I57" s="213"/>
      <c r="J57" s="213"/>
      <c r="K57" s="52"/>
      <c r="L57" s="52"/>
      <c r="M57" s="53"/>
      <c r="N57" s="54"/>
    </row>
    <row r="58" spans="1:14" ht="16.5" thickBot="1" x14ac:dyDescent="0.25">
      <c r="A58" s="212"/>
      <c r="B58" s="212"/>
      <c r="C58" s="212"/>
      <c r="D58" s="212"/>
      <c r="E58" s="212"/>
      <c r="F58" s="212"/>
      <c r="G58" s="212"/>
      <c r="H58" s="212"/>
      <c r="I58" s="212"/>
      <c r="J58" s="212"/>
      <c r="K58" s="212"/>
      <c r="L58" s="212"/>
      <c r="M58" s="55" t="s">
        <v>529</v>
      </c>
      <c r="N58" s="56">
        <f>SUM(N50:N57)</f>
        <v>100</v>
      </c>
    </row>
    <row r="59" spans="1:14" ht="16.5" thickBot="1" x14ac:dyDescent="0.25"/>
    <row r="60" spans="1:14" ht="16.5" thickBot="1" x14ac:dyDescent="0.25">
      <c r="A60" s="239" t="s">
        <v>475</v>
      </c>
      <c r="B60" s="239"/>
      <c r="C60" s="239"/>
      <c r="D60" s="218" t="s">
        <v>476</v>
      </c>
      <c r="E60" s="238"/>
      <c r="F60" s="238"/>
      <c r="G60" s="238"/>
      <c r="H60" s="238"/>
      <c r="I60" s="238"/>
      <c r="J60" s="238"/>
      <c r="K60" s="238"/>
      <c r="L60" s="238"/>
      <c r="M60" s="238"/>
      <c r="N60" s="238"/>
    </row>
    <row r="61" spans="1:14" ht="16.5" thickBot="1" x14ac:dyDescent="0.25">
      <c r="A61" s="214" t="s">
        <v>477</v>
      </c>
      <c r="B61" s="214"/>
      <c r="C61" s="214"/>
      <c r="D61" s="218" t="s">
        <v>478</v>
      </c>
      <c r="E61" s="218"/>
      <c r="F61" s="218"/>
      <c r="G61" s="218"/>
      <c r="H61" s="218"/>
      <c r="I61" s="218"/>
      <c r="J61" s="218"/>
      <c r="K61" s="218"/>
      <c r="L61" s="218"/>
      <c r="M61" s="218"/>
      <c r="N61" s="218"/>
    </row>
    <row r="62" spans="1:14" ht="16.5" thickBot="1" x14ac:dyDescent="0.25">
      <c r="A62" s="239" t="s">
        <v>479</v>
      </c>
      <c r="B62" s="239"/>
      <c r="C62" s="239"/>
      <c r="D62" s="218" t="s">
        <v>480</v>
      </c>
      <c r="E62" s="238"/>
      <c r="F62" s="238"/>
      <c r="G62" s="238"/>
      <c r="H62" s="238"/>
      <c r="I62" s="238"/>
      <c r="J62" s="238"/>
      <c r="K62" s="238"/>
      <c r="L62" s="238"/>
      <c r="M62" s="238"/>
      <c r="N62" s="238"/>
    </row>
    <row r="63" spans="1:14" ht="16.5" thickBot="1" x14ac:dyDescent="0.25">
      <c r="A63" s="214" t="s">
        <v>481</v>
      </c>
      <c r="B63" s="214"/>
      <c r="C63" s="214"/>
      <c r="D63" s="218" t="s">
        <v>482</v>
      </c>
      <c r="E63" s="218"/>
      <c r="F63" s="218"/>
      <c r="G63" s="218"/>
      <c r="H63" s="218"/>
      <c r="I63" s="218"/>
      <c r="J63" s="218"/>
      <c r="K63" s="218"/>
      <c r="L63" s="218"/>
      <c r="M63" s="218"/>
      <c r="N63" s="218"/>
    </row>
    <row r="64" spans="1:14" ht="16.5" thickBot="1" x14ac:dyDescent="0.25">
      <c r="A64" s="214" t="s">
        <v>483</v>
      </c>
      <c r="B64" s="214"/>
      <c r="C64" s="214"/>
      <c r="D64" s="218" t="s">
        <v>484</v>
      </c>
      <c r="E64" s="238"/>
      <c r="F64" s="238"/>
      <c r="G64" s="238"/>
      <c r="H64" s="238"/>
      <c r="I64" s="238"/>
      <c r="J64" s="238"/>
      <c r="K64" s="238"/>
      <c r="L64" s="238"/>
      <c r="M64" s="238"/>
      <c r="N64" s="238"/>
    </row>
    <row r="65" spans="1:14" ht="16.5" thickBot="1" x14ac:dyDescent="0.25">
      <c r="A65" s="214" t="s">
        <v>485</v>
      </c>
      <c r="B65" s="214"/>
      <c r="C65" s="214"/>
      <c r="D65" s="218" t="s">
        <v>419</v>
      </c>
      <c r="E65" s="238"/>
      <c r="F65" s="238"/>
      <c r="G65" s="238"/>
      <c r="H65" s="238"/>
      <c r="I65" s="238"/>
      <c r="J65" s="238"/>
      <c r="K65" s="238"/>
      <c r="L65" s="238"/>
      <c r="M65" s="238"/>
      <c r="N65" s="238"/>
    </row>
    <row r="66" spans="1:14" ht="16.5" thickBot="1" x14ac:dyDescent="0.25">
      <c r="A66" s="214" t="s">
        <v>486</v>
      </c>
      <c r="B66" s="214"/>
      <c r="C66" s="214"/>
      <c r="D66" s="218" t="s">
        <v>487</v>
      </c>
      <c r="E66" s="238"/>
      <c r="F66" s="238"/>
      <c r="G66" s="238"/>
      <c r="H66" s="238"/>
      <c r="I66" s="238"/>
      <c r="J66" s="238"/>
      <c r="K66" s="238"/>
      <c r="L66" s="238"/>
      <c r="M66" s="238"/>
      <c r="N66" s="238"/>
    </row>
    <row r="67" spans="1:14" ht="16.5" thickBot="1" x14ac:dyDescent="0.25">
      <c r="A67" s="220" t="s">
        <v>488</v>
      </c>
      <c r="B67" s="221"/>
      <c r="C67" s="222"/>
      <c r="D67" s="218" t="s">
        <v>489</v>
      </c>
      <c r="E67" s="218"/>
      <c r="F67" s="218"/>
      <c r="G67" s="218"/>
      <c r="H67" s="218"/>
      <c r="I67" s="220" t="s">
        <v>490</v>
      </c>
      <c r="J67" s="221"/>
      <c r="K67" s="222"/>
      <c r="L67" s="229" t="s">
        <v>491</v>
      </c>
      <c r="M67" s="230"/>
      <c r="N67" s="231"/>
    </row>
    <row r="68" spans="1:14" ht="16.5" thickBot="1" x14ac:dyDescent="0.25">
      <c r="A68" s="223"/>
      <c r="B68" s="224"/>
      <c r="C68" s="225"/>
      <c r="D68" s="218" t="s">
        <v>492</v>
      </c>
      <c r="E68" s="218"/>
      <c r="F68" s="218"/>
      <c r="G68" s="218"/>
      <c r="H68" s="218"/>
      <c r="I68" s="223"/>
      <c r="J68" s="224"/>
      <c r="K68" s="225"/>
      <c r="L68" s="232"/>
      <c r="M68" s="233"/>
      <c r="N68" s="234"/>
    </row>
    <row r="69" spans="1:14" ht="16.5" thickBot="1" x14ac:dyDescent="0.25">
      <c r="A69" s="223"/>
      <c r="B69" s="224"/>
      <c r="C69" s="225"/>
      <c r="D69" s="218"/>
      <c r="E69" s="218"/>
      <c r="F69" s="218"/>
      <c r="G69" s="218"/>
      <c r="H69" s="218"/>
      <c r="I69" s="223"/>
      <c r="J69" s="224"/>
      <c r="K69" s="225"/>
      <c r="L69" s="232"/>
      <c r="M69" s="233"/>
      <c r="N69" s="234"/>
    </row>
    <row r="70" spans="1:14" ht="16.5" thickBot="1" x14ac:dyDescent="0.25">
      <c r="A70" s="226"/>
      <c r="B70" s="227"/>
      <c r="C70" s="228"/>
      <c r="D70" s="218"/>
      <c r="E70" s="218"/>
      <c r="F70" s="218"/>
      <c r="G70" s="218"/>
      <c r="H70" s="218"/>
      <c r="I70" s="226"/>
      <c r="J70" s="227"/>
      <c r="K70" s="228"/>
      <c r="L70" s="235"/>
      <c r="M70" s="236"/>
      <c r="N70" s="237"/>
    </row>
    <row r="71" spans="1:14" ht="30" customHeight="1" thickBot="1" x14ac:dyDescent="0.25">
      <c r="A71" s="214" t="s">
        <v>493</v>
      </c>
      <c r="B71" s="214"/>
      <c r="C71" s="214"/>
      <c r="D71" s="218" t="s">
        <v>547</v>
      </c>
      <c r="E71" s="218"/>
      <c r="F71" s="218"/>
      <c r="G71" s="218"/>
      <c r="H71" s="218"/>
      <c r="I71" s="214" t="s">
        <v>495</v>
      </c>
      <c r="J71" s="214"/>
      <c r="K71" s="214"/>
      <c r="L71" s="219">
        <v>1</v>
      </c>
      <c r="M71" s="219"/>
      <c r="N71" s="219"/>
    </row>
    <row r="72" spans="1:14" ht="16.5" thickBot="1" x14ac:dyDescent="0.25">
      <c r="A72" s="214" t="s">
        <v>496</v>
      </c>
      <c r="B72" s="214"/>
      <c r="C72" s="214"/>
      <c r="D72" s="218"/>
      <c r="E72" s="218"/>
      <c r="F72" s="218"/>
      <c r="G72" s="218"/>
      <c r="H72" s="218"/>
      <c r="I72" s="214" t="s">
        <v>495</v>
      </c>
      <c r="J72" s="214"/>
      <c r="K72" s="214"/>
      <c r="L72" s="219"/>
      <c r="M72" s="219"/>
      <c r="N72" s="219"/>
    </row>
    <row r="73" spans="1:14" ht="16.5" thickBot="1" x14ac:dyDescent="0.25">
      <c r="A73" s="214" t="s">
        <v>497</v>
      </c>
      <c r="B73" s="214"/>
      <c r="C73" s="214"/>
      <c r="D73" s="215" t="s">
        <v>548</v>
      </c>
      <c r="E73" s="215"/>
      <c r="F73" s="215"/>
      <c r="G73" s="215"/>
      <c r="H73" s="215"/>
      <c r="I73" s="214" t="s">
        <v>499</v>
      </c>
      <c r="J73" s="214"/>
      <c r="K73" s="214"/>
      <c r="L73" s="216" t="s">
        <v>549</v>
      </c>
      <c r="M73" s="216"/>
      <c r="N73" s="216"/>
    </row>
    <row r="74" spans="1:14" ht="32.25" thickBot="1" x14ac:dyDescent="0.25">
      <c r="A74" s="217" t="s">
        <v>500</v>
      </c>
      <c r="B74" s="217"/>
      <c r="C74" s="217"/>
      <c r="D74" s="217"/>
      <c r="E74" s="217" t="s">
        <v>501</v>
      </c>
      <c r="F74" s="217"/>
      <c r="G74" s="217"/>
      <c r="H74" s="217"/>
      <c r="I74" s="217" t="s">
        <v>490</v>
      </c>
      <c r="J74" s="217"/>
      <c r="K74" s="51" t="s">
        <v>502</v>
      </c>
      <c r="L74" s="51" t="s">
        <v>503</v>
      </c>
      <c r="M74" s="51" t="s">
        <v>504</v>
      </c>
      <c r="N74" s="51" t="s">
        <v>505</v>
      </c>
    </row>
    <row r="75" spans="1:14" ht="46.5" customHeight="1" thickBot="1" x14ac:dyDescent="0.25">
      <c r="A75" s="240" t="s">
        <v>550</v>
      </c>
      <c r="B75" s="240"/>
      <c r="C75" s="240"/>
      <c r="D75" s="240"/>
      <c r="E75" s="240" t="s">
        <v>551</v>
      </c>
      <c r="F75" s="240"/>
      <c r="G75" s="240"/>
      <c r="H75" s="240"/>
      <c r="I75" s="241" t="s">
        <v>491</v>
      </c>
      <c r="J75" s="241"/>
      <c r="K75" s="52">
        <v>43876</v>
      </c>
      <c r="L75" s="52">
        <v>44073</v>
      </c>
      <c r="M75" s="53" t="s">
        <v>552</v>
      </c>
      <c r="N75" s="54">
        <v>20</v>
      </c>
    </row>
    <row r="76" spans="1:14" ht="46.5" customHeight="1" thickBot="1" x14ac:dyDescent="0.25">
      <c r="A76" s="240" t="s">
        <v>553</v>
      </c>
      <c r="B76" s="240"/>
      <c r="C76" s="240"/>
      <c r="D76" s="240"/>
      <c r="E76" s="240" t="s">
        <v>554</v>
      </c>
      <c r="F76" s="240"/>
      <c r="G76" s="240"/>
      <c r="H76" s="240"/>
      <c r="I76" s="241" t="s">
        <v>491</v>
      </c>
      <c r="J76" s="241"/>
      <c r="K76" s="52">
        <v>43862</v>
      </c>
      <c r="L76" s="52">
        <v>43921</v>
      </c>
      <c r="M76" s="53" t="s">
        <v>555</v>
      </c>
      <c r="N76" s="54">
        <v>20</v>
      </c>
    </row>
    <row r="77" spans="1:14" ht="53.25" customHeight="1" thickBot="1" x14ac:dyDescent="0.25">
      <c r="A77" s="240" t="s">
        <v>556</v>
      </c>
      <c r="B77" s="240"/>
      <c r="C77" s="240"/>
      <c r="D77" s="240"/>
      <c r="E77" s="240" t="s">
        <v>557</v>
      </c>
      <c r="F77" s="240"/>
      <c r="G77" s="240"/>
      <c r="H77" s="240"/>
      <c r="I77" s="241" t="s">
        <v>491</v>
      </c>
      <c r="J77" s="241"/>
      <c r="K77" s="52">
        <v>43891</v>
      </c>
      <c r="L77" s="52">
        <v>43920</v>
      </c>
      <c r="M77" s="53" t="s">
        <v>558</v>
      </c>
      <c r="N77" s="54">
        <v>40</v>
      </c>
    </row>
    <row r="78" spans="1:14" ht="32.1" customHeight="1" thickBot="1" x14ac:dyDescent="0.25">
      <c r="A78" s="240" t="s">
        <v>559</v>
      </c>
      <c r="B78" s="240"/>
      <c r="C78" s="240"/>
      <c r="D78" s="240"/>
      <c r="E78" s="240" t="s">
        <v>560</v>
      </c>
      <c r="F78" s="240"/>
      <c r="G78" s="240"/>
      <c r="H78" s="240"/>
      <c r="I78" s="241" t="s">
        <v>491</v>
      </c>
      <c r="J78" s="241"/>
      <c r="K78" s="52">
        <v>43862</v>
      </c>
      <c r="L78" s="52">
        <v>44150</v>
      </c>
      <c r="M78" s="53" t="s">
        <v>561</v>
      </c>
      <c r="N78" s="54">
        <v>20</v>
      </c>
    </row>
    <row r="79" spans="1:14" ht="32.1" customHeight="1" thickBot="1" x14ac:dyDescent="0.25">
      <c r="A79" s="240"/>
      <c r="B79" s="240"/>
      <c r="C79" s="240"/>
      <c r="D79" s="240"/>
      <c r="E79" s="240"/>
      <c r="F79" s="240"/>
      <c r="G79" s="240"/>
      <c r="H79" s="240"/>
      <c r="I79" s="241"/>
      <c r="J79" s="241"/>
      <c r="K79" s="52"/>
      <c r="L79" s="52"/>
      <c r="M79" s="53"/>
      <c r="N79" s="54"/>
    </row>
    <row r="80" spans="1:14" ht="32.1" customHeight="1" thickBot="1" x14ac:dyDescent="0.25">
      <c r="A80" s="212"/>
      <c r="B80" s="212"/>
      <c r="C80" s="212"/>
      <c r="D80" s="212"/>
      <c r="E80" s="212"/>
      <c r="F80" s="212"/>
      <c r="G80" s="212"/>
      <c r="H80" s="212"/>
      <c r="I80" s="212"/>
      <c r="J80" s="212"/>
      <c r="K80" s="212"/>
      <c r="L80" s="212"/>
      <c r="M80" s="55" t="s">
        <v>529</v>
      </c>
      <c r="N80" s="56">
        <f>SUM(N75:N79)</f>
        <v>100</v>
      </c>
    </row>
    <row r="83" spans="1:14" ht="16.5" thickBot="1" x14ac:dyDescent="0.25"/>
    <row r="84" spans="1:14" ht="16.5" thickBot="1" x14ac:dyDescent="0.25">
      <c r="A84" s="239" t="s">
        <v>475</v>
      </c>
      <c r="B84" s="239"/>
      <c r="C84" s="239"/>
      <c r="D84" s="218" t="s">
        <v>476</v>
      </c>
      <c r="E84" s="238"/>
      <c r="F84" s="238"/>
      <c r="G84" s="238"/>
      <c r="H84" s="238"/>
      <c r="I84" s="238"/>
      <c r="J84" s="238"/>
      <c r="K84" s="238"/>
      <c r="L84" s="238"/>
      <c r="M84" s="238"/>
      <c r="N84" s="238"/>
    </row>
    <row r="85" spans="1:14" ht="16.5" thickBot="1" x14ac:dyDescent="0.25">
      <c r="A85" s="214" t="s">
        <v>477</v>
      </c>
      <c r="B85" s="214"/>
      <c r="C85" s="214"/>
      <c r="D85" s="218" t="s">
        <v>478</v>
      </c>
      <c r="E85" s="218"/>
      <c r="F85" s="218"/>
      <c r="G85" s="218"/>
      <c r="H85" s="218"/>
      <c r="I85" s="218"/>
      <c r="J85" s="218"/>
      <c r="K85" s="218"/>
      <c r="L85" s="218"/>
      <c r="M85" s="218"/>
      <c r="N85" s="218"/>
    </row>
    <row r="86" spans="1:14" ht="16.5" thickBot="1" x14ac:dyDescent="0.25">
      <c r="A86" s="239" t="s">
        <v>479</v>
      </c>
      <c r="B86" s="239"/>
      <c r="C86" s="239"/>
      <c r="D86" s="218" t="s">
        <v>480</v>
      </c>
      <c r="E86" s="238"/>
      <c r="F86" s="238"/>
      <c r="G86" s="238"/>
      <c r="H86" s="238"/>
      <c r="I86" s="238"/>
      <c r="J86" s="238"/>
      <c r="K86" s="238"/>
      <c r="L86" s="238"/>
      <c r="M86" s="238"/>
      <c r="N86" s="238"/>
    </row>
    <row r="87" spans="1:14" ht="16.5" thickBot="1" x14ac:dyDescent="0.25">
      <c r="A87" s="214" t="s">
        <v>481</v>
      </c>
      <c r="B87" s="214"/>
      <c r="C87" s="214"/>
      <c r="D87" s="218" t="s">
        <v>482</v>
      </c>
      <c r="E87" s="218"/>
      <c r="F87" s="218"/>
      <c r="G87" s="218"/>
      <c r="H87" s="218"/>
      <c r="I87" s="218"/>
      <c r="J87" s="218"/>
      <c r="K87" s="218"/>
      <c r="L87" s="218"/>
      <c r="M87" s="218"/>
      <c r="N87" s="218"/>
    </row>
    <row r="88" spans="1:14" ht="16.5" thickBot="1" x14ac:dyDescent="0.25">
      <c r="A88" s="214" t="s">
        <v>483</v>
      </c>
      <c r="B88" s="214"/>
      <c r="C88" s="214"/>
      <c r="D88" s="218" t="s">
        <v>484</v>
      </c>
      <c r="E88" s="238"/>
      <c r="F88" s="238"/>
      <c r="G88" s="238"/>
      <c r="H88" s="238"/>
      <c r="I88" s="238"/>
      <c r="J88" s="238"/>
      <c r="K88" s="238"/>
      <c r="L88" s="238"/>
      <c r="M88" s="238"/>
      <c r="N88" s="238"/>
    </row>
    <row r="89" spans="1:14" ht="27" customHeight="1" thickBot="1" x14ac:dyDescent="0.25">
      <c r="A89" s="214" t="s">
        <v>485</v>
      </c>
      <c r="B89" s="214"/>
      <c r="C89" s="214"/>
      <c r="D89" s="218" t="s">
        <v>419</v>
      </c>
      <c r="E89" s="238"/>
      <c r="F89" s="238"/>
      <c r="G89" s="238"/>
      <c r="H89" s="238"/>
      <c r="I89" s="238"/>
      <c r="J89" s="238"/>
      <c r="K89" s="238"/>
      <c r="L89" s="238"/>
      <c r="M89" s="238"/>
      <c r="N89" s="238"/>
    </row>
    <row r="90" spans="1:14" ht="16.5" thickBot="1" x14ac:dyDescent="0.25">
      <c r="A90" s="214" t="s">
        <v>486</v>
      </c>
      <c r="B90" s="214"/>
      <c r="C90" s="214"/>
      <c r="D90" s="218" t="s">
        <v>487</v>
      </c>
      <c r="E90" s="238"/>
      <c r="F90" s="238"/>
      <c r="G90" s="238"/>
      <c r="H90" s="238"/>
      <c r="I90" s="238"/>
      <c r="J90" s="238"/>
      <c r="K90" s="238"/>
      <c r="L90" s="238"/>
      <c r="M90" s="238"/>
      <c r="N90" s="238"/>
    </row>
    <row r="91" spans="1:14" ht="16.5" thickBot="1" x14ac:dyDescent="0.25">
      <c r="A91" s="220" t="s">
        <v>488</v>
      </c>
      <c r="B91" s="221"/>
      <c r="C91" s="222"/>
      <c r="D91" s="218" t="s">
        <v>489</v>
      </c>
      <c r="E91" s="218"/>
      <c r="F91" s="218"/>
      <c r="G91" s="218"/>
      <c r="H91" s="218"/>
      <c r="I91" s="220" t="s">
        <v>490</v>
      </c>
      <c r="J91" s="221"/>
      <c r="K91" s="222"/>
      <c r="L91" s="229" t="s">
        <v>491</v>
      </c>
      <c r="M91" s="230"/>
      <c r="N91" s="231"/>
    </row>
    <row r="92" spans="1:14" ht="16.5" thickBot="1" x14ac:dyDescent="0.25">
      <c r="A92" s="223"/>
      <c r="B92" s="224"/>
      <c r="C92" s="225"/>
      <c r="D92" s="218" t="s">
        <v>492</v>
      </c>
      <c r="E92" s="218"/>
      <c r="F92" s="218"/>
      <c r="G92" s="218"/>
      <c r="H92" s="218"/>
      <c r="I92" s="223"/>
      <c r="J92" s="224"/>
      <c r="K92" s="225"/>
      <c r="L92" s="232"/>
      <c r="M92" s="233"/>
      <c r="N92" s="234"/>
    </row>
    <row r="93" spans="1:14" ht="16.5" thickBot="1" x14ac:dyDescent="0.25">
      <c r="A93" s="223"/>
      <c r="B93" s="224"/>
      <c r="C93" s="225"/>
      <c r="D93" s="218"/>
      <c r="E93" s="218"/>
      <c r="F93" s="218"/>
      <c r="G93" s="218"/>
      <c r="H93" s="218"/>
      <c r="I93" s="223"/>
      <c r="J93" s="224"/>
      <c r="K93" s="225"/>
      <c r="L93" s="232"/>
      <c r="M93" s="233"/>
      <c r="N93" s="234"/>
    </row>
    <row r="94" spans="1:14" ht="16.5" thickBot="1" x14ac:dyDescent="0.25">
      <c r="A94" s="226"/>
      <c r="B94" s="227"/>
      <c r="C94" s="228"/>
      <c r="D94" s="218"/>
      <c r="E94" s="218"/>
      <c r="F94" s="218"/>
      <c r="G94" s="218"/>
      <c r="H94" s="218"/>
      <c r="I94" s="226"/>
      <c r="J94" s="227"/>
      <c r="K94" s="228"/>
      <c r="L94" s="235"/>
      <c r="M94" s="236"/>
      <c r="N94" s="237"/>
    </row>
    <row r="95" spans="1:14" ht="34.5" customHeight="1" thickBot="1" x14ac:dyDescent="0.25">
      <c r="A95" s="214" t="s">
        <v>493</v>
      </c>
      <c r="B95" s="214"/>
      <c r="C95" s="214"/>
      <c r="D95" s="218" t="s">
        <v>562</v>
      </c>
      <c r="E95" s="218"/>
      <c r="F95" s="218"/>
      <c r="G95" s="218"/>
      <c r="H95" s="218"/>
      <c r="I95" s="214" t="s">
        <v>495</v>
      </c>
      <c r="J95" s="214"/>
      <c r="K95" s="214"/>
      <c r="L95" s="219">
        <v>0.9</v>
      </c>
      <c r="M95" s="219"/>
      <c r="N95" s="219"/>
    </row>
    <row r="96" spans="1:14" ht="16.5" thickBot="1" x14ac:dyDescent="0.25">
      <c r="A96" s="214" t="s">
        <v>496</v>
      </c>
      <c r="B96" s="214"/>
      <c r="C96" s="214"/>
      <c r="D96" s="218"/>
      <c r="E96" s="218"/>
      <c r="F96" s="218"/>
      <c r="G96" s="218"/>
      <c r="H96" s="218"/>
      <c r="I96" s="214" t="s">
        <v>495</v>
      </c>
      <c r="J96" s="214"/>
      <c r="K96" s="214"/>
      <c r="L96" s="219"/>
      <c r="M96" s="219"/>
      <c r="N96" s="219"/>
    </row>
    <row r="97" spans="1:14" ht="16.5" customHeight="1" thickBot="1" x14ac:dyDescent="0.25">
      <c r="A97" s="214" t="s">
        <v>497</v>
      </c>
      <c r="B97" s="214"/>
      <c r="C97" s="214"/>
      <c r="D97" s="215" t="s">
        <v>563</v>
      </c>
      <c r="E97" s="215"/>
      <c r="F97" s="215"/>
      <c r="G97" s="215"/>
      <c r="H97" s="215"/>
      <c r="I97" s="214" t="s">
        <v>499</v>
      </c>
      <c r="J97" s="214"/>
      <c r="K97" s="214"/>
      <c r="L97" s="216">
        <v>45000000</v>
      </c>
      <c r="M97" s="216"/>
      <c r="N97" s="216"/>
    </row>
    <row r="98" spans="1:14" ht="32.25" thickBot="1" x14ac:dyDescent="0.25">
      <c r="A98" s="217" t="s">
        <v>500</v>
      </c>
      <c r="B98" s="217"/>
      <c r="C98" s="217"/>
      <c r="D98" s="217"/>
      <c r="E98" s="217" t="s">
        <v>501</v>
      </c>
      <c r="F98" s="217"/>
      <c r="G98" s="217"/>
      <c r="H98" s="217"/>
      <c r="I98" s="217" t="s">
        <v>490</v>
      </c>
      <c r="J98" s="217"/>
      <c r="K98" s="51" t="s">
        <v>502</v>
      </c>
      <c r="L98" s="51" t="s">
        <v>503</v>
      </c>
      <c r="M98" s="51" t="s">
        <v>504</v>
      </c>
      <c r="N98" s="51" t="s">
        <v>505</v>
      </c>
    </row>
    <row r="99" spans="1:14" ht="57" customHeight="1" thickBot="1" x14ac:dyDescent="0.25">
      <c r="A99" s="213"/>
      <c r="B99" s="213"/>
      <c r="C99" s="213"/>
      <c r="D99" s="213"/>
      <c r="E99" s="213"/>
      <c r="F99" s="213"/>
      <c r="G99" s="213"/>
      <c r="H99" s="213"/>
      <c r="I99" s="213"/>
      <c r="J99" s="213"/>
      <c r="K99" s="52"/>
      <c r="L99" s="52"/>
      <c r="M99" s="53"/>
      <c r="N99" s="54"/>
    </row>
    <row r="100" spans="1:14" ht="42" customHeight="1" thickBot="1" x14ac:dyDescent="0.25">
      <c r="A100" s="213" t="s">
        <v>564</v>
      </c>
      <c r="B100" s="213"/>
      <c r="C100" s="213"/>
      <c r="D100" s="213"/>
      <c r="E100" s="213" t="s">
        <v>565</v>
      </c>
      <c r="F100" s="213"/>
      <c r="G100" s="213"/>
      <c r="H100" s="213"/>
      <c r="I100" s="213"/>
      <c r="J100" s="213"/>
      <c r="K100" s="52">
        <v>43891</v>
      </c>
      <c r="L100" s="52">
        <v>43920</v>
      </c>
      <c r="M100" s="53" t="s">
        <v>566</v>
      </c>
      <c r="N100" s="54">
        <v>50</v>
      </c>
    </row>
    <row r="101" spans="1:14" ht="45.75" customHeight="1" thickBot="1" x14ac:dyDescent="0.25">
      <c r="A101" s="213" t="s">
        <v>567</v>
      </c>
      <c r="B101" s="213"/>
      <c r="C101" s="213"/>
      <c r="D101" s="213"/>
      <c r="E101" s="213" t="s">
        <v>568</v>
      </c>
      <c r="F101" s="213"/>
      <c r="G101" s="213"/>
      <c r="H101" s="213"/>
      <c r="I101" s="213"/>
      <c r="J101" s="213"/>
      <c r="K101" s="52">
        <v>43922</v>
      </c>
      <c r="L101" s="52">
        <v>44165</v>
      </c>
      <c r="M101" s="53" t="s">
        <v>569</v>
      </c>
      <c r="N101" s="54">
        <v>50</v>
      </c>
    </row>
    <row r="102" spans="1:14" ht="16.5" thickBot="1" x14ac:dyDescent="0.25">
      <c r="A102" s="212"/>
      <c r="B102" s="212"/>
      <c r="C102" s="212"/>
      <c r="D102" s="212"/>
      <c r="E102" s="212"/>
      <c r="F102" s="212"/>
      <c r="G102" s="212"/>
      <c r="H102" s="212"/>
      <c r="I102" s="212"/>
      <c r="J102" s="212"/>
      <c r="K102" s="212"/>
      <c r="L102" s="212"/>
      <c r="M102" s="55" t="s">
        <v>529</v>
      </c>
      <c r="N102" s="56">
        <f>SUM(N99:N101)</f>
        <v>100</v>
      </c>
    </row>
    <row r="104" spans="1:14" ht="16.5" thickBot="1" x14ac:dyDescent="0.25"/>
    <row r="105" spans="1:14" ht="16.5" thickBot="1" x14ac:dyDescent="0.25">
      <c r="A105" s="239" t="s">
        <v>475</v>
      </c>
      <c r="B105" s="239"/>
      <c r="C105" s="239"/>
      <c r="D105" s="218" t="s">
        <v>476</v>
      </c>
      <c r="E105" s="238"/>
      <c r="F105" s="238"/>
      <c r="G105" s="238"/>
      <c r="H105" s="238"/>
      <c r="I105" s="238"/>
      <c r="J105" s="238"/>
      <c r="K105" s="238"/>
      <c r="L105" s="238"/>
      <c r="M105" s="238"/>
      <c r="N105" s="238"/>
    </row>
    <row r="106" spans="1:14" ht="16.5" thickBot="1" x14ac:dyDescent="0.25">
      <c r="A106" s="214" t="s">
        <v>477</v>
      </c>
      <c r="B106" s="214"/>
      <c r="C106" s="214"/>
      <c r="D106" s="218" t="s">
        <v>478</v>
      </c>
      <c r="E106" s="218"/>
      <c r="F106" s="218"/>
      <c r="G106" s="218"/>
      <c r="H106" s="218"/>
      <c r="I106" s="218"/>
      <c r="J106" s="218"/>
      <c r="K106" s="218"/>
      <c r="L106" s="218"/>
      <c r="M106" s="218"/>
      <c r="N106" s="218"/>
    </row>
    <row r="107" spans="1:14" ht="16.5" thickBot="1" x14ac:dyDescent="0.25">
      <c r="A107" s="239" t="s">
        <v>479</v>
      </c>
      <c r="B107" s="239"/>
      <c r="C107" s="239"/>
      <c r="D107" s="218" t="s">
        <v>480</v>
      </c>
      <c r="E107" s="238"/>
      <c r="F107" s="238"/>
      <c r="G107" s="238"/>
      <c r="H107" s="238"/>
      <c r="I107" s="238"/>
      <c r="J107" s="238"/>
      <c r="K107" s="238"/>
      <c r="L107" s="238"/>
      <c r="M107" s="238"/>
      <c r="N107" s="238"/>
    </row>
    <row r="108" spans="1:14" ht="16.5" thickBot="1" x14ac:dyDescent="0.25">
      <c r="A108" s="214" t="s">
        <v>481</v>
      </c>
      <c r="B108" s="214"/>
      <c r="C108" s="214"/>
      <c r="D108" s="218" t="s">
        <v>482</v>
      </c>
      <c r="E108" s="218"/>
      <c r="F108" s="218"/>
      <c r="G108" s="218"/>
      <c r="H108" s="218"/>
      <c r="I108" s="218"/>
      <c r="J108" s="218"/>
      <c r="K108" s="218"/>
      <c r="L108" s="218"/>
      <c r="M108" s="218"/>
      <c r="N108" s="218"/>
    </row>
    <row r="109" spans="1:14" ht="16.5" thickBot="1" x14ac:dyDescent="0.25">
      <c r="A109" s="214" t="s">
        <v>483</v>
      </c>
      <c r="B109" s="214"/>
      <c r="C109" s="214"/>
      <c r="D109" s="218" t="s">
        <v>484</v>
      </c>
      <c r="E109" s="238"/>
      <c r="F109" s="238"/>
      <c r="G109" s="238"/>
      <c r="H109" s="238"/>
      <c r="I109" s="238"/>
      <c r="J109" s="238"/>
      <c r="K109" s="238"/>
      <c r="L109" s="238"/>
      <c r="M109" s="238"/>
      <c r="N109" s="238"/>
    </row>
    <row r="110" spans="1:14" ht="34.5" customHeight="1" thickBot="1" x14ac:dyDescent="0.25">
      <c r="A110" s="214" t="s">
        <v>485</v>
      </c>
      <c r="B110" s="214"/>
      <c r="C110" s="214"/>
      <c r="D110" s="218" t="s">
        <v>419</v>
      </c>
      <c r="E110" s="238"/>
      <c r="F110" s="238"/>
      <c r="G110" s="238"/>
      <c r="H110" s="238"/>
      <c r="I110" s="238"/>
      <c r="J110" s="238"/>
      <c r="K110" s="238"/>
      <c r="L110" s="238"/>
      <c r="M110" s="238"/>
      <c r="N110" s="238"/>
    </row>
    <row r="111" spans="1:14" ht="16.5" thickBot="1" x14ac:dyDescent="0.25">
      <c r="A111" s="214" t="s">
        <v>486</v>
      </c>
      <c r="B111" s="214"/>
      <c r="C111" s="214"/>
      <c r="D111" s="218" t="s">
        <v>487</v>
      </c>
      <c r="E111" s="238"/>
      <c r="F111" s="238"/>
      <c r="G111" s="238"/>
      <c r="H111" s="238"/>
      <c r="I111" s="238"/>
      <c r="J111" s="238"/>
      <c r="K111" s="238"/>
      <c r="L111" s="238"/>
      <c r="M111" s="238"/>
      <c r="N111" s="238"/>
    </row>
    <row r="112" spans="1:14" ht="16.5" thickBot="1" x14ac:dyDescent="0.25">
      <c r="A112" s="220" t="s">
        <v>488</v>
      </c>
      <c r="B112" s="221"/>
      <c r="C112" s="222"/>
      <c r="D112" s="218" t="s">
        <v>489</v>
      </c>
      <c r="E112" s="218"/>
      <c r="F112" s="218"/>
      <c r="G112" s="218"/>
      <c r="H112" s="218"/>
      <c r="I112" s="220" t="s">
        <v>490</v>
      </c>
      <c r="J112" s="221"/>
      <c r="K112" s="222"/>
      <c r="L112" s="229" t="s">
        <v>491</v>
      </c>
      <c r="M112" s="230"/>
      <c r="N112" s="231"/>
    </row>
    <row r="113" spans="1:14" ht="16.5" thickBot="1" x14ac:dyDescent="0.25">
      <c r="A113" s="223"/>
      <c r="B113" s="224"/>
      <c r="C113" s="225"/>
      <c r="D113" s="218" t="s">
        <v>492</v>
      </c>
      <c r="E113" s="218"/>
      <c r="F113" s="218"/>
      <c r="G113" s="218"/>
      <c r="H113" s="218"/>
      <c r="I113" s="223"/>
      <c r="J113" s="224"/>
      <c r="K113" s="225"/>
      <c r="L113" s="232"/>
      <c r="M113" s="233"/>
      <c r="N113" s="234"/>
    </row>
    <row r="114" spans="1:14" ht="16.5" thickBot="1" x14ac:dyDescent="0.25">
      <c r="A114" s="223"/>
      <c r="B114" s="224"/>
      <c r="C114" s="225"/>
      <c r="D114" s="218"/>
      <c r="E114" s="218"/>
      <c r="F114" s="218"/>
      <c r="G114" s="218"/>
      <c r="H114" s="218"/>
      <c r="I114" s="223"/>
      <c r="J114" s="224"/>
      <c r="K114" s="225"/>
      <c r="L114" s="232"/>
      <c r="M114" s="233"/>
      <c r="N114" s="234"/>
    </row>
    <row r="115" spans="1:14" ht="16.5" thickBot="1" x14ac:dyDescent="0.25">
      <c r="A115" s="226"/>
      <c r="B115" s="227"/>
      <c r="C115" s="228"/>
      <c r="D115" s="218"/>
      <c r="E115" s="218"/>
      <c r="F115" s="218"/>
      <c r="G115" s="218"/>
      <c r="H115" s="218"/>
      <c r="I115" s="226"/>
      <c r="J115" s="227"/>
      <c r="K115" s="228"/>
      <c r="L115" s="235"/>
      <c r="M115" s="236"/>
      <c r="N115" s="237"/>
    </row>
    <row r="116" spans="1:14" ht="27" customHeight="1" thickBot="1" x14ac:dyDescent="0.25">
      <c r="A116" s="214" t="s">
        <v>493</v>
      </c>
      <c r="B116" s="214"/>
      <c r="C116" s="214"/>
      <c r="D116" s="218" t="s">
        <v>570</v>
      </c>
      <c r="E116" s="218"/>
      <c r="F116" s="218"/>
      <c r="G116" s="218"/>
      <c r="H116" s="218"/>
      <c r="I116" s="214" t="s">
        <v>495</v>
      </c>
      <c r="J116" s="214"/>
      <c r="K116" s="214"/>
      <c r="L116" s="219">
        <v>1</v>
      </c>
      <c r="M116" s="219"/>
      <c r="N116" s="219"/>
    </row>
    <row r="117" spans="1:14" ht="16.5" thickBot="1" x14ac:dyDescent="0.25">
      <c r="A117" s="214" t="s">
        <v>496</v>
      </c>
      <c r="B117" s="214"/>
      <c r="C117" s="214"/>
      <c r="D117" s="218"/>
      <c r="E117" s="218"/>
      <c r="F117" s="218"/>
      <c r="G117" s="218"/>
      <c r="H117" s="218"/>
      <c r="I117" s="214" t="s">
        <v>495</v>
      </c>
      <c r="J117" s="214"/>
      <c r="K117" s="214"/>
      <c r="L117" s="219"/>
      <c r="M117" s="219"/>
      <c r="N117" s="219"/>
    </row>
    <row r="118" spans="1:14" ht="16.5" thickBot="1" x14ac:dyDescent="0.25">
      <c r="A118" s="214" t="s">
        <v>497</v>
      </c>
      <c r="B118" s="214"/>
      <c r="C118" s="214"/>
      <c r="D118" s="215" t="s">
        <v>571</v>
      </c>
      <c r="E118" s="215"/>
      <c r="F118" s="215"/>
      <c r="G118" s="215"/>
      <c r="H118" s="215"/>
      <c r="I118" s="214" t="s">
        <v>499</v>
      </c>
      <c r="J118" s="214"/>
      <c r="K118" s="214"/>
      <c r="L118" s="216">
        <v>90000000</v>
      </c>
      <c r="M118" s="216"/>
      <c r="N118" s="216"/>
    </row>
    <row r="119" spans="1:14" ht="32.25" thickBot="1" x14ac:dyDescent="0.25">
      <c r="A119" s="217" t="s">
        <v>500</v>
      </c>
      <c r="B119" s="217"/>
      <c r="C119" s="217"/>
      <c r="D119" s="217"/>
      <c r="E119" s="217" t="s">
        <v>501</v>
      </c>
      <c r="F119" s="217"/>
      <c r="G119" s="217"/>
      <c r="H119" s="217"/>
      <c r="I119" s="217" t="s">
        <v>490</v>
      </c>
      <c r="J119" s="217"/>
      <c r="K119" s="51" t="s">
        <v>502</v>
      </c>
      <c r="L119" s="51" t="s">
        <v>503</v>
      </c>
      <c r="M119" s="51" t="s">
        <v>504</v>
      </c>
      <c r="N119" s="51" t="s">
        <v>505</v>
      </c>
    </row>
    <row r="120" spans="1:14" ht="32.25" thickBot="1" x14ac:dyDescent="0.25">
      <c r="A120" s="213" t="s">
        <v>572</v>
      </c>
      <c r="B120" s="213"/>
      <c r="C120" s="213"/>
      <c r="D120" s="213"/>
      <c r="E120" s="213" t="s">
        <v>573</v>
      </c>
      <c r="F120" s="213"/>
      <c r="G120" s="213"/>
      <c r="H120" s="213"/>
      <c r="I120" s="213"/>
      <c r="J120" s="213"/>
      <c r="K120" s="52">
        <v>43891</v>
      </c>
      <c r="L120" s="52">
        <v>43951</v>
      </c>
      <c r="M120" s="53" t="s">
        <v>574</v>
      </c>
      <c r="N120" s="54">
        <v>50</v>
      </c>
    </row>
    <row r="121" spans="1:14" ht="16.5" thickBot="1" x14ac:dyDescent="0.25">
      <c r="A121" s="213" t="s">
        <v>575</v>
      </c>
      <c r="B121" s="213"/>
      <c r="C121" s="213"/>
      <c r="D121" s="213"/>
      <c r="E121" s="213" t="s">
        <v>576</v>
      </c>
      <c r="F121" s="213"/>
      <c r="G121" s="213"/>
      <c r="H121" s="213"/>
      <c r="I121" s="213"/>
      <c r="J121" s="213"/>
      <c r="K121" s="52">
        <v>44013</v>
      </c>
      <c r="L121" s="52">
        <v>44165</v>
      </c>
      <c r="M121" s="53" t="s">
        <v>576</v>
      </c>
      <c r="N121" s="54">
        <v>50</v>
      </c>
    </row>
    <row r="122" spans="1:14" ht="16.5" thickBot="1" x14ac:dyDescent="0.25">
      <c r="A122" s="213"/>
      <c r="B122" s="213"/>
      <c r="C122" s="213"/>
      <c r="D122" s="213"/>
      <c r="E122" s="213"/>
      <c r="F122" s="213"/>
      <c r="G122" s="213"/>
      <c r="H122" s="213"/>
      <c r="I122" s="213"/>
      <c r="J122" s="213"/>
      <c r="K122" s="52"/>
      <c r="L122" s="52"/>
      <c r="M122" s="53"/>
      <c r="N122" s="54"/>
    </row>
    <row r="123" spans="1:14" ht="16.5" thickBot="1" x14ac:dyDescent="0.25">
      <c r="A123" s="213"/>
      <c r="B123" s="213"/>
      <c r="C123" s="213"/>
      <c r="D123" s="213"/>
      <c r="E123" s="213"/>
      <c r="F123" s="213"/>
      <c r="G123" s="213"/>
      <c r="H123" s="213"/>
      <c r="I123" s="213"/>
      <c r="J123" s="213"/>
      <c r="K123" s="52"/>
      <c r="L123" s="52"/>
      <c r="M123" s="53"/>
      <c r="N123" s="54"/>
    </row>
    <row r="124" spans="1:14" ht="16.5" thickBot="1" x14ac:dyDescent="0.25">
      <c r="A124" s="212"/>
      <c r="B124" s="212"/>
      <c r="C124" s="212"/>
      <c r="D124" s="212"/>
      <c r="E124" s="212"/>
      <c r="F124" s="212"/>
      <c r="G124" s="212"/>
      <c r="H124" s="212"/>
      <c r="I124" s="212"/>
      <c r="J124" s="212"/>
      <c r="K124" s="212"/>
      <c r="L124" s="212"/>
      <c r="M124" s="55" t="s">
        <v>529</v>
      </c>
      <c r="N124" s="56">
        <f>SUM(N120:N123)</f>
        <v>100</v>
      </c>
    </row>
  </sheetData>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disablePrompts="1"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'C:\UPRA\2016\Informes\Informe de Gestión 2016\Segundo Semestre\[Seguimiento P.A 2016 - II Semestre.xlsx]Hoja2- 2020'!#REF!</xm:f>
          </x14:formula1>
          <xm:sqref>D12:H15 D42:H45 D67:H70 D91:H94 D112:H115</xm:sqref>
        </x14:dataValidation>
        <x14:dataValidation type="list" allowBlank="1" showInputMessage="1" showErrorMessage="1" promptTitle="Seleccione: " prompt="La Política de Gestión y Desempeño Institucional">
          <x14:formula1>
            <xm:f>'C:\UPRA\2016\Informes\Informe de Gestión 2016\Segundo Semestre\[Seguimiento P.A 2016 - II Semestre.xlsx]Hoja2- 2020'!#REF!</xm:f>
          </x14:formula1>
          <xm:sqref>D9:N9 D39:N39 D64:N64 D88:N88 D109:N109</xm:sqref>
        </x14:dataValidation>
        <x14:dataValidation type="list" allowBlank="1" showInputMessage="1" showErrorMessage="1" promptTitle="Seleccione: " prompt="El nombre de la dependencia">
          <x14:formula1>
            <xm:f>'C:\UPRA\2016\Informes\Informe de Gestión 2016\Segundo Semestre\[Seguimiento P.A 2016 - II Semestre.xlsx]Hoja2- 2020'!#REF!</xm:f>
          </x14:formula1>
          <xm:sqref>D5:N5 D35:N35 D60:N60 D84:N84 D105:N105 D7:N8 D37:N38 D62:N63 D86:N87 D107:N108</xm:sqref>
        </x14:dataValidation>
        <x14:dataValidation type="list" allowBlank="1" showInputMessage="1" showErrorMessage="1" promptTitle="Digite:" prompt="El nombre del eje (Legalidad - Emprendimiento -Equidad) o la base transversal a la cual esta alineada la estrategia">
          <x14:formula1>
            <xm:f>'C:\UPRA\2016\Informes\Informe de Gestión 2016\Segundo Semestre\[Seguimiento P.A 2016 - II Semestre.xlsx]Hoja2- 2020'!#REF!</xm:f>
          </x14:formula1>
          <xm:sqref>D6:N6 D36:N36 D61:N61 D85:N85 D106:N106</xm:sqref>
        </x14:dataValidation>
        <x14:dataValidation type="list" allowBlank="1" showInputMessage="1" showErrorMessage="1" promptTitle="Seleccione: " prompt="Seleccione el nombre del proceso al cual está alineada la dependencia">
          <x14:formula1>
            <xm:f>'C:\UPRA\2016\Informes\Informe de Gestión 2016\Segundo Semestre\[Seguimiento P.A 2016 - II Semestre.xlsx]Hoja2- 2020'!#REF!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'C:\UPRA\2016\Informes\Informe de Gestión 2016\Segundo Semestre\[Seguimiento P.A 2016 - II Semestre.xlsx]Hoja2- 2020'!#REF!</xm:f>
          </x14:formula1>
          <xm:sqref>D10:N10 D40:N40 D65:N65 D89:N89 D110:N110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2:H20"/>
  <sheetViews>
    <sheetView workbookViewId="0">
      <selection activeCell="H21" sqref="H21"/>
    </sheetView>
  </sheetViews>
  <sheetFormatPr baseColWidth="10" defaultRowHeight="12.75" x14ac:dyDescent="0.2"/>
  <sheetData>
    <row r="12" spans="6:6" x14ac:dyDescent="0.2">
      <c r="F12">
        <f>45+33</f>
        <v>78</v>
      </c>
    </row>
    <row r="20" spans="8:8" x14ac:dyDescent="0.2">
      <c r="H20">
        <f>96-45</f>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C0334458457F0449CEA4828CAB176E4" ma:contentTypeVersion="6" ma:contentTypeDescription="Crear nuevo documento." ma:contentTypeScope="" ma:versionID="1b02eb8924758e158e004db9e003761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205b0bead093bf3f8fb30867878560e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default="Congreso" ma:format="Dropdown" ma:internalName="Categor_x00ed_a_x0020_Documento" ma:readOnly="false">
      <xsd:simpleType>
        <xsd:restriction base="dms:Choice">
          <xsd:enumeration value="Congreso"/>
          <xsd:enumeration value="Gestión"/>
          <xsd:enumeration value="Empal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Gestión</Categoría_x0020_Documento>
    <VariationsItemGroupID xmlns="http://schemas.microsoft.com/sharepoint/v3">a40bb816-d0cd-4724-beef-c73dc3ac84be</VariationsItemGroupID>
  </documentManagement>
</p:properties>
</file>

<file path=customXml/itemProps1.xml><?xml version="1.0" encoding="utf-8"?>
<ds:datastoreItem xmlns:ds="http://schemas.openxmlformats.org/officeDocument/2006/customXml" ds:itemID="{A8E69825-3985-45DC-B817-55F5D37AD1B6}"/>
</file>

<file path=customXml/itemProps2.xml><?xml version="1.0" encoding="utf-8"?>
<ds:datastoreItem xmlns:ds="http://schemas.openxmlformats.org/officeDocument/2006/customXml" ds:itemID="{FBFFC664-D924-498D-B8BE-B29840770D01}"/>
</file>

<file path=customXml/itemProps3.xml><?xml version="1.0" encoding="utf-8"?>
<ds:datastoreItem xmlns:ds="http://schemas.openxmlformats.org/officeDocument/2006/customXml" ds:itemID="{FF2FB9B8-80BE-4769-A372-974D81FCD0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 Plan de Acción 2020</vt:lpstr>
      <vt:lpstr>Talento Humano</vt:lpstr>
      <vt:lpstr>Hoja1</vt:lpstr>
      <vt:lpstr>'Seguimiento Plan de Acción 2020'!Área_de_impresión</vt:lpstr>
      <vt:lpstr>'Seguimiento Plan de Acción 2020'!Títulos_a_imprimir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Gestión 2020-II</dc:title>
  <dc:creator>Claudia Milena Forero Vasquez</dc:creator>
  <cp:lastModifiedBy>Windows User</cp:lastModifiedBy>
  <cp:lastPrinted>2020-01-31T18:44:24Z</cp:lastPrinted>
  <dcterms:created xsi:type="dcterms:W3CDTF">2017-01-24T16:16:23Z</dcterms:created>
  <dcterms:modified xsi:type="dcterms:W3CDTF">2021-02-18T05:01:14Z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0x010100AC0334458457F0449CEA4828CAB176E4</vt:lpwstr>
  </property>
</Properties>
</file>