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8"/>
  <workbookPr/>
  <mc:AlternateContent xmlns:mc="http://schemas.openxmlformats.org/markup-compatibility/2006">
    <mc:Choice Requires="x15">
      <x15ac:absPath xmlns:x15ac="http://schemas.microsoft.com/office/spreadsheetml/2010/11/ac" url="D:\working\waccache\BN3PEPF00008C2A\EXCELCNV\a9cfeb7e-1767-480c-a9b1-d0e06c94f13b\"/>
    </mc:Choice>
  </mc:AlternateContent>
  <xr:revisionPtr revIDLastSave="0" documentId="8_{4A3F27AF-0DC3-45DB-B885-C138C93A6F7D}" xr6:coauthVersionLast="47" xr6:coauthVersionMax="47" xr10:uidLastSave="{00000000-0000-0000-0000-000000000000}"/>
  <bookViews>
    <workbookView xWindow="-60" yWindow="-60" windowWidth="15480" windowHeight="11640" xr2:uid="{EE7AB22D-AF32-4334-992F-79F8230DFC2E}"/>
  </bookViews>
  <sheets>
    <sheet name="BASE GENERAL" sheetId="1" r:id="rId1"/>
    <sheet name="LISTAS" sheetId="3" r:id="rId2"/>
    <sheet name="GRUPOS SECOP II" sheetId="2" r:id="rId3"/>
    <sheet name="Hoja1" sheetId="4" r:id="rId4"/>
  </sheets>
  <externalReferences>
    <externalReference r:id="rId5"/>
  </externalReferences>
  <definedNames>
    <definedName name="_xlnm._FilterDatabase" localSheetId="0" hidden="1">'BASE GENERAL'!$A$1:$CJ$1</definedName>
    <definedName name="lnkContractReferenceLink_0">#REF!</definedName>
    <definedName name="lnkProcurementContractViewLink_0">'[1]BASE GENERAL'!#REF!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393" i="1" l="1"/>
  <c r="AL393" i="1"/>
  <c r="AM392" i="1"/>
  <c r="AL392" i="1"/>
  <c r="BR393" i="1"/>
  <c r="BP393" i="1"/>
  <c r="BR392" i="1"/>
  <c r="BP392" i="1"/>
  <c r="BH393" i="1"/>
  <c r="BH392" i="1"/>
  <c r="BR391" i="1"/>
  <c r="BP391" i="1"/>
  <c r="BI391" i="1"/>
  <c r="BH391" i="1"/>
  <c r="AM391" i="1"/>
  <c r="AL391" i="1"/>
  <c r="BP236" i="1"/>
  <c r="BP235" i="1"/>
  <c r="BR236" i="1"/>
  <c r="BI236" i="1"/>
  <c r="BH236" i="1"/>
  <c r="AM236" i="1"/>
  <c r="AL236" i="1"/>
  <c r="BP390" i="1"/>
  <c r="BP389" i="1"/>
  <c r="BR390" i="1"/>
  <c r="BI390" i="1"/>
  <c r="BH390" i="1"/>
  <c r="AM390" i="1"/>
  <c r="AL390" i="1"/>
  <c r="BR354" i="1"/>
  <c r="BP354" i="1"/>
  <c r="BI354" i="1"/>
  <c r="BH354" i="1"/>
  <c r="AM354" i="1"/>
  <c r="AL354" i="1"/>
  <c r="BR35" i="1"/>
  <c r="BP35" i="1"/>
  <c r="BI35" i="1"/>
  <c r="BH35" i="1"/>
  <c r="AM35" i="1"/>
  <c r="AL35" i="1"/>
  <c r="BR389" i="1"/>
  <c r="BI389" i="1"/>
  <c r="BH389" i="1"/>
  <c r="AM389" i="1"/>
  <c r="AL389" i="1"/>
  <c r="BI93" i="1"/>
  <c r="BH166" i="1"/>
  <c r="BG166" i="1"/>
  <c r="BI166" i="1" s="1"/>
  <c r="BI190" i="1"/>
  <c r="BH190" i="1"/>
  <c r="BI189" i="1"/>
  <c r="BH189" i="1"/>
  <c r="BI188" i="1"/>
  <c r="BH188" i="1"/>
  <c r="BI187" i="1"/>
  <c r="BH187" i="1"/>
  <c r="BI186" i="1"/>
  <c r="BH186" i="1"/>
  <c r="BI185" i="1"/>
  <c r="BH185" i="1"/>
  <c r="BI184" i="1"/>
  <c r="BH184" i="1"/>
  <c r="BI183" i="1"/>
  <c r="BH183" i="1"/>
  <c r="BI182" i="1"/>
  <c r="BH182" i="1"/>
  <c r="BI181" i="1"/>
  <c r="BH181" i="1"/>
  <c r="BI180" i="1"/>
  <c r="BH180" i="1"/>
  <c r="BI179" i="1"/>
  <c r="BH179" i="1"/>
  <c r="BI178" i="1"/>
  <c r="BH178" i="1"/>
  <c r="BI177" i="1"/>
  <c r="BH177" i="1"/>
  <c r="BI176" i="1"/>
  <c r="BH176" i="1"/>
  <c r="BI175" i="1"/>
  <c r="BH175" i="1"/>
  <c r="BI174" i="1"/>
  <c r="BH174" i="1"/>
  <c r="BI173" i="1"/>
  <c r="BH173" i="1"/>
  <c r="BI172" i="1"/>
  <c r="BH172" i="1"/>
  <c r="BI171" i="1"/>
  <c r="BH171" i="1"/>
  <c r="BI170" i="1"/>
  <c r="BH170" i="1"/>
  <c r="BI169" i="1"/>
  <c r="BH169" i="1"/>
  <c r="BI168" i="1"/>
  <c r="BH168" i="1"/>
  <c r="BI167" i="1"/>
  <c r="BH167" i="1"/>
  <c r="BI165" i="1"/>
  <c r="BH165" i="1"/>
  <c r="BI164" i="1"/>
  <c r="BH164" i="1"/>
  <c r="BP334" i="1"/>
  <c r="BP333" i="1"/>
  <c r="BP332" i="1"/>
  <c r="AM388" i="1"/>
  <c r="AL388" i="1"/>
  <c r="BR388" i="1"/>
  <c r="BH388" i="1"/>
  <c r="BJ388" i="1" s="1"/>
  <c r="BR385" i="1"/>
  <c r="AM387" i="1"/>
  <c r="AL387" i="1"/>
  <c r="BH387" i="1"/>
  <c r="BJ387" i="1" s="1"/>
  <c r="BR387" i="1"/>
  <c r="BP387" i="1"/>
  <c r="BR386" i="1"/>
  <c r="BH386" i="1"/>
  <c r="AM386" i="1"/>
  <c r="AL386" i="1"/>
  <c r="AM385" i="1"/>
  <c r="AL385" i="1"/>
  <c r="AM384" i="1"/>
  <c r="AL384" i="1"/>
  <c r="BP385" i="1"/>
  <c r="BR384" i="1"/>
  <c r="BP384" i="1"/>
  <c r="BI385" i="1"/>
  <c r="BH385" i="1"/>
  <c r="BI384" i="1"/>
  <c r="BH384" i="1"/>
  <c r="BI383" i="1"/>
  <c r="BH383" i="1"/>
  <c r="AM383" i="1"/>
  <c r="AL383" i="1"/>
  <c r="BI381" i="1"/>
  <c r="BH381" i="1"/>
  <c r="BI376" i="1"/>
  <c r="BH376" i="1"/>
  <c r="BI382" i="1"/>
  <c r="BH382" i="1"/>
  <c r="AM382" i="1"/>
  <c r="AL382" i="1"/>
  <c r="AM381" i="1"/>
  <c r="AL381" i="1"/>
  <c r="BI128" i="1"/>
  <c r="BH128" i="1"/>
  <c r="BI373" i="1"/>
  <c r="BH373" i="1"/>
  <c r="BI277" i="1"/>
  <c r="BH277" i="1"/>
  <c r="BR235" i="1"/>
  <c r="BI235" i="1"/>
  <c r="BH235" i="1"/>
  <c r="AM235" i="1"/>
  <c r="AL235" i="1"/>
  <c r="AM367" i="1"/>
  <c r="AL367" i="1"/>
  <c r="BR367" i="1"/>
  <c r="BP368" i="1"/>
  <c r="BI367" i="1"/>
  <c r="BH367" i="1"/>
  <c r="BI380" i="1"/>
  <c r="BH380" i="1"/>
  <c r="AM380" i="1"/>
  <c r="AL380" i="1"/>
  <c r="BI379" i="1"/>
  <c r="BH379" i="1"/>
  <c r="AM379" i="1"/>
  <c r="AL379" i="1"/>
  <c r="AM378" i="1"/>
  <c r="AL378" i="1"/>
  <c r="BI378" i="1"/>
  <c r="BH378" i="1"/>
  <c r="AM377" i="1"/>
  <c r="AL377" i="1"/>
  <c r="BH377" i="1"/>
  <c r="BI112" i="1"/>
  <c r="BH112" i="1"/>
  <c r="BI337" i="1"/>
  <c r="BH337" i="1"/>
  <c r="AM376" i="1"/>
  <c r="AL376" i="1"/>
  <c r="BJ376" i="1"/>
  <c r="AM375" i="1"/>
  <c r="AL375" i="1"/>
  <c r="BI375" i="1"/>
  <c r="BH375" i="1"/>
  <c r="BH132" i="1"/>
  <c r="BI132" i="1"/>
  <c r="BI285" i="1"/>
  <c r="BH285" i="1"/>
  <c r="AM374" i="1"/>
  <c r="AL374" i="1"/>
  <c r="BI374" i="1"/>
  <c r="BH374" i="1"/>
  <c r="AM373" i="1"/>
  <c r="AL373" i="1"/>
  <c r="BI243" i="1"/>
  <c r="BH243" i="1"/>
  <c r="AM243" i="1"/>
  <c r="AM372" i="1"/>
  <c r="BR243" i="1"/>
  <c r="AL243" i="1"/>
  <c r="BH241" i="1"/>
  <c r="BI241" i="1"/>
  <c r="BJ241" i="1" s="1"/>
  <c r="AL372" i="1"/>
  <c r="BI372" i="1"/>
  <c r="BH372" i="1"/>
  <c r="BP161" i="1"/>
  <c r="BP116" i="1"/>
  <c r="BR196" i="1"/>
  <c r="BH196" i="1"/>
  <c r="BJ196" i="1"/>
  <c r="AL196" i="1"/>
  <c r="AM196" i="1"/>
  <c r="BR372" i="1"/>
  <c r="BR373" i="1"/>
  <c r="BR374" i="1"/>
  <c r="BR375" i="1"/>
  <c r="BR376" i="1"/>
  <c r="BR377" i="1"/>
  <c r="BR378" i="1"/>
  <c r="BR379" i="1"/>
  <c r="BR380" i="1"/>
  <c r="BR381" i="1"/>
  <c r="BR382" i="1"/>
  <c r="BR383" i="1"/>
  <c r="BR3" i="1"/>
  <c r="BR4" i="1"/>
  <c r="BR5" i="1"/>
  <c r="BR6" i="1"/>
  <c r="BR7" i="1"/>
  <c r="BR8" i="1"/>
  <c r="BR9" i="1"/>
  <c r="BR10" i="1"/>
  <c r="BR11" i="1"/>
  <c r="BR12" i="1"/>
  <c r="BR13" i="1"/>
  <c r="BR14" i="1"/>
  <c r="BR15" i="1"/>
  <c r="BR16" i="1"/>
  <c r="BR17" i="1"/>
  <c r="BR18" i="1"/>
  <c r="BR19" i="1"/>
  <c r="BR20" i="1"/>
  <c r="BR21" i="1"/>
  <c r="BR22" i="1"/>
  <c r="BR23" i="1"/>
  <c r="BR24" i="1"/>
  <c r="BR25" i="1"/>
  <c r="BR26" i="1"/>
  <c r="BR27" i="1"/>
  <c r="BR28" i="1"/>
  <c r="BR29" i="1"/>
  <c r="BR30" i="1"/>
  <c r="BR31" i="1"/>
  <c r="BR32" i="1"/>
  <c r="BR33" i="1"/>
  <c r="BR34" i="1"/>
  <c r="BR36" i="1"/>
  <c r="BR37" i="1"/>
  <c r="BR38" i="1"/>
  <c r="BR39" i="1"/>
  <c r="BR40" i="1"/>
  <c r="BR41" i="1"/>
  <c r="BR42" i="1"/>
  <c r="BR43" i="1"/>
  <c r="BR44" i="1"/>
  <c r="BR45" i="1"/>
  <c r="BR46" i="1"/>
  <c r="BR47" i="1"/>
  <c r="BR48" i="1"/>
  <c r="BR49" i="1"/>
  <c r="BR50" i="1"/>
  <c r="BR51" i="1"/>
  <c r="BR52" i="1"/>
  <c r="BR53" i="1"/>
  <c r="BR54" i="1"/>
  <c r="BR55" i="1"/>
  <c r="BR56" i="1"/>
  <c r="BR57" i="1"/>
  <c r="BR58" i="1"/>
  <c r="BR59" i="1"/>
  <c r="BR60" i="1"/>
  <c r="BR61" i="1"/>
  <c r="BR62" i="1"/>
  <c r="BR63" i="1"/>
  <c r="BR64" i="1"/>
  <c r="BR65" i="1"/>
  <c r="BR66" i="1"/>
  <c r="BR67" i="1"/>
  <c r="BR68" i="1"/>
  <c r="BR69" i="1"/>
  <c r="BR70" i="1"/>
  <c r="BR71" i="1"/>
  <c r="BR72" i="1"/>
  <c r="BR73" i="1"/>
  <c r="BR74" i="1"/>
  <c r="BR75" i="1"/>
  <c r="BR76" i="1"/>
  <c r="BR77" i="1"/>
  <c r="BR78" i="1"/>
  <c r="BR79" i="1"/>
  <c r="BR80" i="1"/>
  <c r="BR81" i="1"/>
  <c r="BR82" i="1"/>
  <c r="BR83" i="1"/>
  <c r="BR84" i="1"/>
  <c r="BR85" i="1"/>
  <c r="BR86" i="1"/>
  <c r="BR87" i="1"/>
  <c r="BR88" i="1"/>
  <c r="BR89" i="1"/>
  <c r="BR90" i="1"/>
  <c r="BR91" i="1"/>
  <c r="BR92" i="1"/>
  <c r="BR93" i="1"/>
  <c r="BR94" i="1"/>
  <c r="BR95" i="1"/>
  <c r="BR96" i="1"/>
  <c r="BR97" i="1"/>
  <c r="BR98" i="1"/>
  <c r="BR99" i="1"/>
  <c r="BR100" i="1"/>
  <c r="BR101" i="1"/>
  <c r="BR102" i="1"/>
  <c r="BR103" i="1"/>
  <c r="BR104" i="1"/>
  <c r="BR105" i="1"/>
  <c r="BR106" i="1"/>
  <c r="BR107" i="1"/>
  <c r="BR108" i="1"/>
  <c r="BR109" i="1"/>
  <c r="BR110" i="1"/>
  <c r="BR111" i="1"/>
  <c r="BR112" i="1"/>
  <c r="BR113" i="1"/>
  <c r="BR114" i="1"/>
  <c r="BR115" i="1"/>
  <c r="BR116" i="1"/>
  <c r="BR117" i="1"/>
  <c r="BR118" i="1"/>
  <c r="BR119" i="1"/>
  <c r="BR120" i="1"/>
  <c r="BR121" i="1"/>
  <c r="BR122" i="1"/>
  <c r="BR123" i="1"/>
  <c r="BR124" i="1"/>
  <c r="BR125" i="1"/>
  <c r="BR126" i="1"/>
  <c r="BR127" i="1"/>
  <c r="BR128" i="1"/>
  <c r="BR129" i="1"/>
  <c r="BR130" i="1"/>
  <c r="BR131" i="1"/>
  <c r="BR132" i="1"/>
  <c r="BR133" i="1"/>
  <c r="BR134" i="1"/>
  <c r="BR135" i="1"/>
  <c r="BR136" i="1"/>
  <c r="BR137" i="1"/>
  <c r="BR138" i="1"/>
  <c r="BR139" i="1"/>
  <c r="BR140" i="1"/>
  <c r="BR141" i="1"/>
  <c r="BR142" i="1"/>
  <c r="BR143" i="1"/>
  <c r="BR144" i="1"/>
  <c r="BR145" i="1"/>
  <c r="BR146" i="1"/>
  <c r="BR147" i="1"/>
  <c r="BR148" i="1"/>
  <c r="BR149" i="1"/>
  <c r="BR150" i="1"/>
  <c r="BR151" i="1"/>
  <c r="BR152" i="1"/>
  <c r="BR153" i="1"/>
  <c r="BR154" i="1"/>
  <c r="BR155" i="1"/>
  <c r="BR156" i="1"/>
  <c r="BR157" i="1"/>
  <c r="BR158" i="1"/>
  <c r="BR159" i="1"/>
  <c r="BR160" i="1"/>
  <c r="BR161" i="1"/>
  <c r="BR162" i="1"/>
  <c r="BR163" i="1"/>
  <c r="BR164" i="1"/>
  <c r="BR165" i="1"/>
  <c r="BR166" i="1"/>
  <c r="BR167" i="1"/>
  <c r="BR168" i="1"/>
  <c r="BR169" i="1"/>
  <c r="BR170" i="1"/>
  <c r="BR171" i="1"/>
  <c r="BR172" i="1"/>
  <c r="BR173" i="1"/>
  <c r="BR174" i="1"/>
  <c r="BR175" i="1"/>
  <c r="BR176" i="1"/>
  <c r="BR177" i="1"/>
  <c r="BR178" i="1"/>
  <c r="BR179" i="1"/>
  <c r="BR180" i="1"/>
  <c r="BR181" i="1"/>
  <c r="BR182" i="1"/>
  <c r="BR183" i="1"/>
  <c r="BR184" i="1"/>
  <c r="BR185" i="1"/>
  <c r="BR186" i="1"/>
  <c r="BR187" i="1"/>
  <c r="BR188" i="1"/>
  <c r="BR189" i="1"/>
  <c r="BR190" i="1"/>
  <c r="BR191" i="1"/>
  <c r="BR192" i="1"/>
  <c r="BR193" i="1"/>
  <c r="BR194" i="1"/>
  <c r="BR195" i="1"/>
  <c r="BR197" i="1"/>
  <c r="BR198" i="1"/>
  <c r="BR199" i="1"/>
  <c r="BR200" i="1"/>
  <c r="BR201" i="1"/>
  <c r="BR202" i="1"/>
  <c r="BR203" i="1"/>
  <c r="BR204" i="1"/>
  <c r="BR205" i="1"/>
  <c r="BR206" i="1"/>
  <c r="BR207" i="1"/>
  <c r="BR208" i="1"/>
  <c r="BR209" i="1"/>
  <c r="BR210" i="1"/>
  <c r="BR211" i="1"/>
  <c r="BR212" i="1"/>
  <c r="BR213" i="1"/>
  <c r="BR214" i="1"/>
  <c r="BR215" i="1"/>
  <c r="BR216" i="1"/>
  <c r="BR217" i="1"/>
  <c r="BR218" i="1"/>
  <c r="BR219" i="1"/>
  <c r="BR220" i="1"/>
  <c r="BR221" i="1"/>
  <c r="BR222" i="1"/>
  <c r="BR223" i="1"/>
  <c r="BR224" i="1"/>
  <c r="BR225" i="1"/>
  <c r="BR226" i="1"/>
  <c r="BR227" i="1"/>
  <c r="BR228" i="1"/>
  <c r="BR229" i="1"/>
  <c r="BR230" i="1"/>
  <c r="BR231" i="1"/>
  <c r="BR232" i="1"/>
  <c r="BR233" i="1"/>
  <c r="BR234" i="1"/>
  <c r="BR237" i="1"/>
  <c r="BR238" i="1"/>
  <c r="BR239" i="1"/>
  <c r="BR240" i="1"/>
  <c r="BR241" i="1"/>
  <c r="BR242" i="1"/>
  <c r="BR244" i="1"/>
  <c r="BR245" i="1"/>
  <c r="BR246" i="1"/>
  <c r="BR247" i="1"/>
  <c r="BR248" i="1"/>
  <c r="BR249" i="1"/>
  <c r="BR250" i="1"/>
  <c r="BR251" i="1"/>
  <c r="BR252" i="1"/>
  <c r="BR253" i="1"/>
  <c r="BR254" i="1"/>
  <c r="BR255" i="1"/>
  <c r="BR256" i="1"/>
  <c r="BR257" i="1"/>
  <c r="BR258" i="1"/>
  <c r="BR259" i="1"/>
  <c r="BR260" i="1"/>
  <c r="BR261" i="1"/>
  <c r="BR262" i="1"/>
  <c r="BR263" i="1"/>
  <c r="BR264" i="1"/>
  <c r="BR265" i="1"/>
  <c r="BR266" i="1"/>
  <c r="BR267" i="1"/>
  <c r="BR268" i="1"/>
  <c r="BR269" i="1"/>
  <c r="BR270" i="1"/>
  <c r="BR271" i="1"/>
  <c r="BR272" i="1"/>
  <c r="BR273" i="1"/>
  <c r="BR274" i="1"/>
  <c r="BR275" i="1"/>
  <c r="BR276" i="1"/>
  <c r="BR277" i="1"/>
  <c r="BR278" i="1"/>
  <c r="BR279" i="1"/>
  <c r="BR280" i="1"/>
  <c r="BR281" i="1"/>
  <c r="BR282" i="1"/>
  <c r="BR283" i="1"/>
  <c r="BR284" i="1"/>
  <c r="BR285" i="1"/>
  <c r="BR286" i="1"/>
  <c r="BR287" i="1"/>
  <c r="BR288" i="1"/>
  <c r="BR289" i="1"/>
  <c r="BR290" i="1"/>
  <c r="BR291" i="1"/>
  <c r="BR292" i="1"/>
  <c r="BR293" i="1"/>
  <c r="BR294" i="1"/>
  <c r="BR295" i="1"/>
  <c r="BR296" i="1"/>
  <c r="BR297" i="1"/>
  <c r="BR298" i="1"/>
  <c r="BR299" i="1"/>
  <c r="BR300" i="1"/>
  <c r="BR301" i="1"/>
  <c r="BR302" i="1"/>
  <c r="BR303" i="1"/>
  <c r="BR304" i="1"/>
  <c r="BR305" i="1"/>
  <c r="BR306" i="1"/>
  <c r="BR307" i="1"/>
  <c r="BR308" i="1"/>
  <c r="BR309" i="1"/>
  <c r="BR310" i="1"/>
  <c r="BR311" i="1"/>
  <c r="BR312" i="1"/>
  <c r="BR313" i="1"/>
  <c r="BR314" i="1"/>
  <c r="BR315" i="1"/>
  <c r="BR316" i="1"/>
  <c r="BR317" i="1"/>
  <c r="BR318" i="1"/>
  <c r="BR319" i="1"/>
  <c r="BR320" i="1"/>
  <c r="BR321" i="1"/>
  <c r="BR322" i="1"/>
  <c r="BR323" i="1"/>
  <c r="BR324" i="1"/>
  <c r="BR325" i="1"/>
  <c r="BR326" i="1"/>
  <c r="BR327" i="1"/>
  <c r="BR328" i="1"/>
  <c r="BR329" i="1"/>
  <c r="BR330" i="1"/>
  <c r="BR331" i="1"/>
  <c r="BR332" i="1"/>
  <c r="BR333" i="1"/>
  <c r="BR334" i="1"/>
  <c r="BR335" i="1"/>
  <c r="BR336" i="1"/>
  <c r="BR337" i="1"/>
  <c r="BR338" i="1"/>
  <c r="BR339" i="1"/>
  <c r="BR340" i="1"/>
  <c r="BR341" i="1"/>
  <c r="BR342" i="1"/>
  <c r="BR343" i="1"/>
  <c r="BR344" i="1"/>
  <c r="BR345" i="1"/>
  <c r="BR346" i="1"/>
  <c r="BR347" i="1"/>
  <c r="BR348" i="1"/>
  <c r="BR349" i="1"/>
  <c r="BR350" i="1"/>
  <c r="BR351" i="1"/>
  <c r="BR352" i="1"/>
  <c r="BR353" i="1"/>
  <c r="BR355" i="1"/>
  <c r="BR356" i="1"/>
  <c r="BR357" i="1"/>
  <c r="BR358" i="1"/>
  <c r="BR359" i="1"/>
  <c r="BR360" i="1"/>
  <c r="BR361" i="1"/>
  <c r="BR362" i="1"/>
  <c r="BR363" i="1"/>
  <c r="BR364" i="1"/>
  <c r="BR365" i="1"/>
  <c r="BR366" i="1"/>
  <c r="BR368" i="1"/>
  <c r="BR369" i="1"/>
  <c r="BR370" i="1"/>
  <c r="BR371" i="1"/>
  <c r="BR2" i="1"/>
  <c r="BP381" i="1"/>
  <c r="BP379" i="1"/>
  <c r="BP376" i="1"/>
  <c r="BP375" i="1"/>
  <c r="BP374" i="1"/>
  <c r="BP373" i="1"/>
  <c r="BP372" i="1"/>
  <c r="AM275" i="1"/>
  <c r="AL275" i="1"/>
  <c r="AM274" i="1"/>
  <c r="AL274" i="1"/>
  <c r="AM273" i="1"/>
  <c r="AL273" i="1"/>
  <c r="AM272" i="1"/>
  <c r="AL272" i="1"/>
  <c r="AM271" i="1"/>
  <c r="AL271" i="1"/>
  <c r="AM270" i="1"/>
  <c r="AL270" i="1"/>
  <c r="AM269" i="1"/>
  <c r="AL269" i="1"/>
  <c r="AM268" i="1"/>
  <c r="AL268" i="1"/>
  <c r="AM267" i="1"/>
  <c r="AL267" i="1"/>
  <c r="AM266" i="1"/>
  <c r="AL266" i="1"/>
  <c r="AM265" i="1"/>
  <c r="AL265" i="1"/>
  <c r="AM264" i="1"/>
  <c r="AL264" i="1"/>
  <c r="AM263" i="1"/>
  <c r="AL263" i="1"/>
  <c r="AM262" i="1"/>
  <c r="AL262" i="1"/>
  <c r="AM261" i="1"/>
  <c r="AL261" i="1"/>
  <c r="AM260" i="1"/>
  <c r="AL260" i="1"/>
  <c r="AM259" i="1"/>
  <c r="AL259" i="1"/>
  <c r="AM258" i="1"/>
  <c r="AL258" i="1"/>
  <c r="AM257" i="1"/>
  <c r="AL257" i="1"/>
  <c r="AM256" i="1"/>
  <c r="AL256" i="1"/>
  <c r="AM255" i="1"/>
  <c r="AL255" i="1"/>
  <c r="AM254" i="1"/>
  <c r="AL254" i="1"/>
  <c r="AM253" i="1"/>
  <c r="AL253" i="1"/>
  <c r="AM252" i="1"/>
  <c r="AL252" i="1"/>
  <c r="AM251" i="1"/>
  <c r="AL251" i="1"/>
  <c r="AM250" i="1"/>
  <c r="AL250" i="1"/>
  <c r="AM249" i="1"/>
  <c r="AL249" i="1"/>
  <c r="AM248" i="1"/>
  <c r="AL248" i="1"/>
  <c r="AM247" i="1"/>
  <c r="AL247" i="1"/>
  <c r="AM246" i="1"/>
  <c r="AL246" i="1"/>
  <c r="AM245" i="1"/>
  <c r="AL245" i="1"/>
  <c r="AM244" i="1"/>
  <c r="AL244" i="1"/>
  <c r="AM242" i="1"/>
  <c r="AL242" i="1"/>
  <c r="AM241" i="1"/>
  <c r="AL241" i="1"/>
  <c r="AM240" i="1"/>
  <c r="AL240" i="1"/>
  <c r="AM239" i="1"/>
  <c r="AL239" i="1"/>
  <c r="AM238" i="1"/>
  <c r="AL238" i="1"/>
  <c r="AM237" i="1"/>
  <c r="AL237" i="1"/>
  <c r="AM234" i="1"/>
  <c r="AL234" i="1"/>
  <c r="AM233" i="1"/>
  <c r="AL233" i="1"/>
  <c r="AM232" i="1"/>
  <c r="AL232" i="1"/>
  <c r="AM231" i="1"/>
  <c r="AL231" i="1"/>
  <c r="AM230" i="1"/>
  <c r="AL230" i="1"/>
  <c r="AM229" i="1"/>
  <c r="AL229" i="1"/>
  <c r="AM228" i="1"/>
  <c r="AL228" i="1"/>
  <c r="AM227" i="1"/>
  <c r="AL227" i="1"/>
  <c r="AM226" i="1"/>
  <c r="AL226" i="1"/>
  <c r="AM225" i="1"/>
  <c r="AL225" i="1"/>
  <c r="AM224" i="1"/>
  <c r="AL224" i="1"/>
  <c r="AM223" i="1"/>
  <c r="AL223" i="1"/>
  <c r="AM222" i="1"/>
  <c r="AL222" i="1"/>
  <c r="AM221" i="1"/>
  <c r="AL221" i="1"/>
  <c r="AM220" i="1"/>
  <c r="AL220" i="1"/>
  <c r="AM219" i="1"/>
  <c r="AL219" i="1"/>
  <c r="AM218" i="1"/>
  <c r="AL218" i="1"/>
  <c r="AM217" i="1"/>
  <c r="AL217" i="1"/>
  <c r="AM216" i="1"/>
  <c r="AL216" i="1"/>
  <c r="AM215" i="1"/>
  <c r="AL215" i="1"/>
  <c r="AM214" i="1"/>
  <c r="AL214" i="1"/>
  <c r="AM213" i="1"/>
  <c r="AL213" i="1"/>
  <c r="AM212" i="1"/>
  <c r="AL212" i="1"/>
  <c r="AM211" i="1"/>
  <c r="AL211" i="1"/>
  <c r="AM210" i="1"/>
  <c r="AL210" i="1"/>
  <c r="AM209" i="1"/>
  <c r="AL209" i="1"/>
  <c r="AM208" i="1"/>
  <c r="AL208" i="1"/>
  <c r="AM207" i="1"/>
  <c r="AL207" i="1"/>
  <c r="AM206" i="1"/>
  <c r="AL206" i="1"/>
  <c r="AM205" i="1"/>
  <c r="AL205" i="1"/>
  <c r="AM204" i="1"/>
  <c r="AL204" i="1"/>
  <c r="AM203" i="1"/>
  <c r="AL203" i="1"/>
  <c r="AM202" i="1"/>
  <c r="AL202" i="1"/>
  <c r="AM201" i="1"/>
  <c r="AL201" i="1"/>
  <c r="AM200" i="1"/>
  <c r="AL200" i="1"/>
  <c r="AM199" i="1"/>
  <c r="AL199" i="1"/>
  <c r="AM198" i="1"/>
  <c r="AL198" i="1"/>
  <c r="AM197" i="1"/>
  <c r="AL197" i="1"/>
  <c r="AM195" i="1"/>
  <c r="AL195" i="1"/>
  <c r="AM194" i="1"/>
  <c r="AL194" i="1"/>
  <c r="AM193" i="1"/>
  <c r="AL193" i="1"/>
  <c r="AM192" i="1"/>
  <c r="AL192" i="1"/>
  <c r="AM191" i="1"/>
  <c r="AL191" i="1"/>
  <c r="AM190" i="1"/>
  <c r="AL190" i="1"/>
  <c r="AM189" i="1"/>
  <c r="AL189" i="1"/>
  <c r="AM188" i="1"/>
  <c r="AL188" i="1"/>
  <c r="AM187" i="1"/>
  <c r="AL187" i="1"/>
  <c r="AM186" i="1"/>
  <c r="AL186" i="1"/>
  <c r="AM185" i="1"/>
  <c r="AL185" i="1"/>
  <c r="AM184" i="1"/>
  <c r="AL184" i="1"/>
  <c r="AM183" i="1"/>
  <c r="AL183" i="1"/>
  <c r="AM182" i="1"/>
  <c r="AL182" i="1"/>
  <c r="AM181" i="1"/>
  <c r="AL181" i="1"/>
  <c r="AM180" i="1"/>
  <c r="AL180" i="1"/>
  <c r="AM179" i="1"/>
  <c r="AL179" i="1"/>
  <c r="AM178" i="1"/>
  <c r="AL178" i="1"/>
  <c r="AM177" i="1"/>
  <c r="AL177" i="1"/>
  <c r="AM176" i="1"/>
  <c r="AL176" i="1"/>
  <c r="AM175" i="1"/>
  <c r="AL175" i="1"/>
  <c r="AM174" i="1"/>
  <c r="AL174" i="1"/>
  <c r="AM173" i="1"/>
  <c r="AL173" i="1"/>
  <c r="AM172" i="1"/>
  <c r="AL172" i="1"/>
  <c r="BP275" i="1"/>
  <c r="BP274" i="1"/>
  <c r="BP273" i="1"/>
  <c r="BP272" i="1"/>
  <c r="BP271" i="1"/>
  <c r="BP270" i="1"/>
  <c r="BP269" i="1"/>
  <c r="BP268" i="1"/>
  <c r="BP267" i="1"/>
  <c r="BP266" i="1"/>
  <c r="BP265" i="1"/>
  <c r="BP264" i="1"/>
  <c r="BP263" i="1"/>
  <c r="BP262" i="1"/>
  <c r="BP261" i="1"/>
  <c r="BP260" i="1"/>
  <c r="BP259" i="1"/>
  <c r="BP258" i="1"/>
  <c r="BP257" i="1"/>
  <c r="BP256" i="1"/>
  <c r="BP255" i="1"/>
  <c r="BP254" i="1"/>
  <c r="BP253" i="1"/>
  <c r="BP252" i="1"/>
  <c r="BP251" i="1"/>
  <c r="BP250" i="1"/>
  <c r="BP249" i="1"/>
  <c r="BP248" i="1"/>
  <c r="BP247" i="1"/>
  <c r="BP246" i="1"/>
  <c r="BP245" i="1"/>
  <c r="BP244" i="1"/>
  <c r="BP242" i="1"/>
  <c r="BP241" i="1"/>
  <c r="BP240" i="1"/>
  <c r="BP239" i="1"/>
  <c r="BP238" i="1"/>
  <c r="BP237" i="1"/>
  <c r="BP234" i="1"/>
  <c r="BP233" i="1"/>
  <c r="BP232" i="1"/>
  <c r="BP231" i="1"/>
  <c r="BP230" i="1"/>
  <c r="BP229" i="1"/>
  <c r="BP228" i="1"/>
  <c r="BP227" i="1"/>
  <c r="BP226" i="1"/>
  <c r="BP225" i="1"/>
  <c r="BP224" i="1"/>
  <c r="BP223" i="1"/>
  <c r="BP222" i="1"/>
  <c r="BP221" i="1"/>
  <c r="BP220" i="1"/>
  <c r="BP219" i="1"/>
  <c r="BP218" i="1"/>
  <c r="BP217" i="1"/>
  <c r="BP216" i="1"/>
  <c r="BP215" i="1"/>
  <c r="BP214" i="1"/>
  <c r="BP213" i="1"/>
  <c r="BP212" i="1"/>
  <c r="BP211" i="1"/>
  <c r="BP210" i="1"/>
  <c r="BP209" i="1"/>
  <c r="BP208" i="1"/>
  <c r="BP207" i="1"/>
  <c r="BP206" i="1"/>
  <c r="BP205" i="1"/>
  <c r="BP204" i="1"/>
  <c r="BP203" i="1"/>
  <c r="BP202" i="1"/>
  <c r="BP201" i="1"/>
  <c r="BP200" i="1"/>
  <c r="BP199" i="1"/>
  <c r="BP198" i="1"/>
  <c r="BP197" i="1"/>
  <c r="BP195" i="1"/>
  <c r="BP194" i="1"/>
  <c r="BP193" i="1"/>
  <c r="BP192" i="1"/>
  <c r="BP191" i="1"/>
  <c r="BP190" i="1"/>
  <c r="BP189" i="1"/>
  <c r="BP188" i="1"/>
  <c r="BP187" i="1"/>
  <c r="BP186" i="1"/>
  <c r="BP185" i="1"/>
  <c r="BP184" i="1"/>
  <c r="BP183" i="1"/>
  <c r="BP182" i="1"/>
  <c r="BP181" i="1"/>
  <c r="BP180" i="1"/>
  <c r="BP179" i="1"/>
  <c r="BP178" i="1"/>
  <c r="BP177" i="1"/>
  <c r="BP176" i="1"/>
  <c r="BP175" i="1"/>
  <c r="BP174" i="1"/>
  <c r="BP173" i="1"/>
  <c r="BP172" i="1"/>
  <c r="BI275" i="1"/>
  <c r="BH275" i="1"/>
  <c r="BI274" i="1"/>
  <c r="BH274" i="1"/>
  <c r="BI273" i="1"/>
  <c r="BH273" i="1"/>
  <c r="BI272" i="1"/>
  <c r="BH272" i="1"/>
  <c r="BI271" i="1"/>
  <c r="BH271" i="1"/>
  <c r="BI270" i="1"/>
  <c r="BH270" i="1"/>
  <c r="BI269" i="1"/>
  <c r="BH269" i="1"/>
  <c r="BI268" i="1"/>
  <c r="BH268" i="1"/>
  <c r="BI267" i="1"/>
  <c r="BH267" i="1"/>
  <c r="BI266" i="1"/>
  <c r="BH266" i="1"/>
  <c r="BI265" i="1"/>
  <c r="BH265" i="1"/>
  <c r="BI264" i="1"/>
  <c r="BH264" i="1"/>
  <c r="BI263" i="1"/>
  <c r="BH263" i="1"/>
  <c r="BI262" i="1"/>
  <c r="BH262" i="1"/>
  <c r="BI261" i="1"/>
  <c r="BH261" i="1"/>
  <c r="BI260" i="1"/>
  <c r="BH260" i="1"/>
  <c r="BI259" i="1"/>
  <c r="BH259" i="1"/>
  <c r="BI258" i="1"/>
  <c r="BH258" i="1"/>
  <c r="BI257" i="1"/>
  <c r="BH257" i="1"/>
  <c r="BI256" i="1"/>
  <c r="BH256" i="1"/>
  <c r="BI255" i="1"/>
  <c r="BH255" i="1"/>
  <c r="BI254" i="1"/>
  <c r="BH254" i="1"/>
  <c r="BI253" i="1"/>
  <c r="BH253" i="1"/>
  <c r="BI252" i="1"/>
  <c r="BH252" i="1"/>
  <c r="BI251" i="1"/>
  <c r="BH251" i="1"/>
  <c r="BI250" i="1"/>
  <c r="BH250" i="1"/>
  <c r="BI249" i="1"/>
  <c r="BH249" i="1"/>
  <c r="BI248" i="1"/>
  <c r="BH248" i="1"/>
  <c r="BI247" i="1"/>
  <c r="BH247" i="1"/>
  <c r="BI246" i="1"/>
  <c r="BH246" i="1"/>
  <c r="BI245" i="1"/>
  <c r="BH245" i="1"/>
  <c r="BI244" i="1"/>
  <c r="BH244" i="1"/>
  <c r="BI242" i="1"/>
  <c r="BH242" i="1"/>
  <c r="BI240" i="1"/>
  <c r="BH240" i="1"/>
  <c r="BI239" i="1"/>
  <c r="BH239" i="1"/>
  <c r="BI238" i="1"/>
  <c r="BH238" i="1"/>
  <c r="BI237" i="1"/>
  <c r="BH237" i="1"/>
  <c r="BI234" i="1"/>
  <c r="BH234" i="1"/>
  <c r="BI233" i="1"/>
  <c r="BH233" i="1"/>
  <c r="BI232" i="1"/>
  <c r="BH232" i="1"/>
  <c r="BI231" i="1"/>
  <c r="BH231" i="1"/>
  <c r="BI230" i="1"/>
  <c r="BH230" i="1"/>
  <c r="BI229" i="1"/>
  <c r="BH229" i="1"/>
  <c r="BI228" i="1"/>
  <c r="BH228" i="1"/>
  <c r="BI227" i="1"/>
  <c r="BH227" i="1"/>
  <c r="BI226" i="1"/>
  <c r="BH226" i="1"/>
  <c r="BI225" i="1"/>
  <c r="BH225" i="1"/>
  <c r="BI224" i="1"/>
  <c r="BH224" i="1"/>
  <c r="BI223" i="1"/>
  <c r="BH223" i="1"/>
  <c r="BI222" i="1"/>
  <c r="BH222" i="1"/>
  <c r="BI221" i="1"/>
  <c r="BH221" i="1"/>
  <c r="BI220" i="1"/>
  <c r="BH220" i="1"/>
  <c r="BI219" i="1"/>
  <c r="BH219" i="1"/>
  <c r="BI218" i="1"/>
  <c r="BH218" i="1"/>
  <c r="BI217" i="1"/>
  <c r="BH217" i="1"/>
  <c r="BI216" i="1"/>
  <c r="BH216" i="1"/>
  <c r="BI215" i="1"/>
  <c r="BH215" i="1"/>
  <c r="BI214" i="1"/>
  <c r="BH214" i="1"/>
  <c r="BI213" i="1"/>
  <c r="BH213" i="1"/>
  <c r="BI212" i="1"/>
  <c r="BH212" i="1"/>
  <c r="BI211" i="1"/>
  <c r="BH211" i="1"/>
  <c r="BI210" i="1"/>
  <c r="BH210" i="1"/>
  <c r="BI209" i="1"/>
  <c r="BH209" i="1"/>
  <c r="BI208" i="1"/>
  <c r="BH208" i="1"/>
  <c r="BI207" i="1"/>
  <c r="BH207" i="1"/>
  <c r="BI206" i="1"/>
  <c r="BH206" i="1"/>
  <c r="BI205" i="1"/>
  <c r="BH205" i="1"/>
  <c r="BI204" i="1"/>
  <c r="BH204" i="1"/>
  <c r="BI203" i="1"/>
  <c r="BH203" i="1"/>
  <c r="BI202" i="1"/>
  <c r="BH202" i="1"/>
  <c r="BI201" i="1"/>
  <c r="BH201" i="1"/>
  <c r="BI200" i="1"/>
  <c r="BH200" i="1"/>
  <c r="BI199" i="1"/>
  <c r="BH199" i="1"/>
  <c r="BI198" i="1"/>
  <c r="BH198" i="1"/>
  <c r="BI197" i="1"/>
  <c r="BH197" i="1"/>
  <c r="BI195" i="1"/>
  <c r="BH195" i="1"/>
  <c r="BI194" i="1"/>
  <c r="BH194" i="1"/>
  <c r="BI193" i="1"/>
  <c r="BH193" i="1"/>
  <c r="BI192" i="1"/>
  <c r="BH192" i="1"/>
  <c r="BI191" i="1"/>
  <c r="BH191" i="1"/>
  <c r="AL276" i="1"/>
  <c r="AM276" i="1"/>
  <c r="BP331" i="1"/>
  <c r="BP330" i="1"/>
  <c r="BP329" i="1"/>
  <c r="BP327" i="1"/>
  <c r="BI327" i="1"/>
  <c r="BH327" i="1"/>
  <c r="BI334" i="1"/>
  <c r="BH334" i="1"/>
  <c r="BI333" i="1"/>
  <c r="BH333" i="1"/>
  <c r="BI332" i="1"/>
  <c r="BH332" i="1"/>
  <c r="BI331" i="1"/>
  <c r="BH331" i="1"/>
  <c r="BI330" i="1"/>
  <c r="BH330" i="1"/>
  <c r="BI329" i="1"/>
  <c r="BH329" i="1"/>
  <c r="AM327" i="1"/>
  <c r="AL327" i="1"/>
  <c r="AM334" i="1"/>
  <c r="AL334" i="1"/>
  <c r="AM333" i="1"/>
  <c r="AL333" i="1"/>
  <c r="AM332" i="1"/>
  <c r="AL332" i="1"/>
  <c r="AM331" i="1"/>
  <c r="AL331" i="1"/>
  <c r="AM330" i="1"/>
  <c r="AL330" i="1"/>
  <c r="AM329" i="1"/>
  <c r="AL329" i="1"/>
  <c r="AM371" i="1"/>
  <c r="AL371" i="1"/>
  <c r="AM370" i="1"/>
  <c r="AL370" i="1"/>
  <c r="AM369" i="1"/>
  <c r="AL369" i="1"/>
  <c r="AM368" i="1"/>
  <c r="AL368" i="1"/>
  <c r="BI371" i="1"/>
  <c r="BH371" i="1"/>
  <c r="BI370" i="1"/>
  <c r="BH370" i="1"/>
  <c r="BI369" i="1"/>
  <c r="BH369" i="1"/>
  <c r="BI368" i="1"/>
  <c r="BH368" i="1"/>
  <c r="BP371" i="1"/>
  <c r="BP370" i="1"/>
  <c r="BP369" i="1"/>
  <c r="BP366" i="1"/>
  <c r="BP365" i="1"/>
  <c r="BP364" i="1"/>
  <c r="BP363" i="1"/>
  <c r="BP362" i="1"/>
  <c r="BP361" i="1"/>
  <c r="BP360" i="1"/>
  <c r="BP359" i="1"/>
  <c r="BP358" i="1"/>
  <c r="BP357" i="1"/>
  <c r="BP356" i="1"/>
  <c r="BP355" i="1"/>
  <c r="BP353" i="1"/>
  <c r="BP352" i="1"/>
  <c r="BP351" i="1"/>
  <c r="BP350" i="1"/>
  <c r="BP349" i="1"/>
  <c r="BP348" i="1"/>
  <c r="BP347" i="1"/>
  <c r="BP346" i="1"/>
  <c r="BP345" i="1"/>
  <c r="BP344" i="1"/>
  <c r="BP343" i="1"/>
  <c r="BP342" i="1"/>
  <c r="BP341" i="1"/>
  <c r="BP340" i="1"/>
  <c r="BP339" i="1"/>
  <c r="BI366" i="1"/>
  <c r="BH366" i="1"/>
  <c r="BI365" i="1"/>
  <c r="BH365" i="1"/>
  <c r="BI364" i="1"/>
  <c r="BH364" i="1"/>
  <c r="BI363" i="1"/>
  <c r="BH363" i="1"/>
  <c r="BI362" i="1"/>
  <c r="BH362" i="1"/>
  <c r="BI361" i="1"/>
  <c r="BH361" i="1"/>
  <c r="BI360" i="1"/>
  <c r="BH360" i="1"/>
  <c r="BI359" i="1"/>
  <c r="BH359" i="1"/>
  <c r="BI358" i="1"/>
  <c r="BH358" i="1"/>
  <c r="BI357" i="1"/>
  <c r="BH357" i="1"/>
  <c r="BI356" i="1"/>
  <c r="BH356" i="1"/>
  <c r="BI355" i="1"/>
  <c r="BH355" i="1"/>
  <c r="BI353" i="1"/>
  <c r="BH353" i="1"/>
  <c r="BI352" i="1"/>
  <c r="BH352" i="1"/>
  <c r="BI351" i="1"/>
  <c r="BH351" i="1"/>
  <c r="BI350" i="1"/>
  <c r="BH350" i="1"/>
  <c r="BI349" i="1"/>
  <c r="BH349" i="1"/>
  <c r="BI348" i="1"/>
  <c r="BH348" i="1"/>
  <c r="BI347" i="1"/>
  <c r="BH347" i="1"/>
  <c r="BI346" i="1"/>
  <c r="BH346" i="1"/>
  <c r="BI345" i="1"/>
  <c r="BH345" i="1"/>
  <c r="BI344" i="1"/>
  <c r="BH344" i="1"/>
  <c r="BI343" i="1"/>
  <c r="BH343" i="1"/>
  <c r="BI342" i="1"/>
  <c r="BH342" i="1"/>
  <c r="BI341" i="1"/>
  <c r="BH341" i="1"/>
  <c r="BI340" i="1"/>
  <c r="BH340" i="1"/>
  <c r="BI339" i="1"/>
  <c r="BH339" i="1"/>
  <c r="AM366" i="1"/>
  <c r="AL366" i="1"/>
  <c r="AM365" i="1"/>
  <c r="AL365" i="1"/>
  <c r="AM364" i="1"/>
  <c r="AL364" i="1"/>
  <c r="AM363" i="1"/>
  <c r="AL363" i="1"/>
  <c r="AM362" i="1"/>
  <c r="AL362" i="1"/>
  <c r="AM361" i="1"/>
  <c r="AL361" i="1"/>
  <c r="AM360" i="1"/>
  <c r="AL360" i="1"/>
  <c r="AM359" i="1"/>
  <c r="AL359" i="1"/>
  <c r="AM358" i="1"/>
  <c r="AL358" i="1"/>
  <c r="AM357" i="1"/>
  <c r="AL357" i="1"/>
  <c r="AM356" i="1"/>
  <c r="AL356" i="1"/>
  <c r="AM355" i="1"/>
  <c r="AL355" i="1"/>
  <c r="AM353" i="1"/>
  <c r="AL353" i="1"/>
  <c r="AM352" i="1"/>
  <c r="AL352" i="1"/>
  <c r="AM351" i="1"/>
  <c r="AL351" i="1"/>
  <c r="AM350" i="1"/>
  <c r="AL350" i="1"/>
  <c r="AM349" i="1"/>
  <c r="AL349" i="1"/>
  <c r="AM348" i="1"/>
  <c r="AL348" i="1"/>
  <c r="AM347" i="1"/>
  <c r="AL347" i="1"/>
  <c r="AM346" i="1"/>
  <c r="AL346" i="1"/>
  <c r="AM345" i="1"/>
  <c r="AL345" i="1"/>
  <c r="AM344" i="1"/>
  <c r="AL344" i="1"/>
  <c r="AM343" i="1"/>
  <c r="AL343" i="1"/>
  <c r="AM342" i="1"/>
  <c r="AL342" i="1"/>
  <c r="AM341" i="1"/>
  <c r="AL341" i="1"/>
  <c r="AM340" i="1"/>
  <c r="AL340" i="1"/>
  <c r="AM339" i="1"/>
  <c r="AL339" i="1"/>
  <c r="BP276" i="1"/>
  <c r="BP277" i="1"/>
  <c r="BP278" i="1"/>
  <c r="BP279" i="1"/>
  <c r="BP280" i="1"/>
  <c r="BP281" i="1"/>
  <c r="BP282" i="1"/>
  <c r="BP283" i="1"/>
  <c r="BP284" i="1"/>
  <c r="BP285" i="1"/>
  <c r="BP286" i="1"/>
  <c r="BP287" i="1"/>
  <c r="BP288" i="1"/>
  <c r="BP289" i="1"/>
  <c r="BP290" i="1"/>
  <c r="BP291" i="1"/>
  <c r="BP292" i="1"/>
  <c r="BP293" i="1"/>
  <c r="BP294" i="1"/>
  <c r="BP295" i="1"/>
  <c r="BP296" i="1"/>
  <c r="BP297" i="1"/>
  <c r="BP298" i="1"/>
  <c r="BP299" i="1"/>
  <c r="BP300" i="1"/>
  <c r="BP301" i="1"/>
  <c r="BP302" i="1"/>
  <c r="BP303" i="1"/>
  <c r="BP304" i="1"/>
  <c r="BP305" i="1"/>
  <c r="BP306" i="1"/>
  <c r="BP307" i="1"/>
  <c r="BP308" i="1"/>
  <c r="BP309" i="1"/>
  <c r="BP310" i="1"/>
  <c r="BP311" i="1"/>
  <c r="BP312" i="1"/>
  <c r="BP313" i="1"/>
  <c r="BP314" i="1"/>
  <c r="BP315" i="1"/>
  <c r="BP316" i="1"/>
  <c r="BP317" i="1"/>
  <c r="BP320" i="1"/>
  <c r="BP321" i="1"/>
  <c r="BP322" i="1"/>
  <c r="BP318" i="1"/>
  <c r="BP323" i="1"/>
  <c r="BP324" i="1"/>
  <c r="BP319" i="1"/>
  <c r="BP328" i="1"/>
  <c r="BP325" i="1"/>
  <c r="BP326" i="1"/>
  <c r="BP335" i="1"/>
  <c r="BP336" i="1"/>
  <c r="BP337" i="1"/>
  <c r="BP338" i="1"/>
  <c r="BH276" i="1"/>
  <c r="BI276" i="1"/>
  <c r="BJ276" i="1"/>
  <c r="BJ277" i="1"/>
  <c r="BH278" i="1"/>
  <c r="BI278" i="1"/>
  <c r="BJ278" i="1"/>
  <c r="BH279" i="1"/>
  <c r="BI279" i="1"/>
  <c r="BJ279" i="1"/>
  <c r="BH280" i="1"/>
  <c r="BI280" i="1"/>
  <c r="BJ280" i="1"/>
  <c r="BH281" i="1"/>
  <c r="BI281" i="1"/>
  <c r="BJ281" i="1"/>
  <c r="BH282" i="1"/>
  <c r="BI282" i="1"/>
  <c r="BJ282" i="1"/>
  <c r="BH283" i="1"/>
  <c r="BI283" i="1"/>
  <c r="BJ283" i="1"/>
  <c r="BH284" i="1"/>
  <c r="BI284" i="1"/>
  <c r="BJ284" i="1"/>
  <c r="BJ285" i="1"/>
  <c r="BH286" i="1"/>
  <c r="BI286" i="1"/>
  <c r="BJ286" i="1"/>
  <c r="BH287" i="1"/>
  <c r="BI287" i="1"/>
  <c r="BJ287" i="1"/>
  <c r="BH288" i="1"/>
  <c r="BI288" i="1"/>
  <c r="BJ288" i="1"/>
  <c r="BH289" i="1"/>
  <c r="BI289" i="1"/>
  <c r="BJ289" i="1"/>
  <c r="BH290" i="1"/>
  <c r="BI290" i="1"/>
  <c r="BJ290" i="1"/>
  <c r="BH291" i="1"/>
  <c r="BI291" i="1"/>
  <c r="BJ291" i="1"/>
  <c r="BH292" i="1"/>
  <c r="BI292" i="1"/>
  <c r="BJ292" i="1"/>
  <c r="BH293" i="1"/>
  <c r="BI293" i="1"/>
  <c r="BJ293" i="1"/>
  <c r="BH294" i="1"/>
  <c r="BI294" i="1"/>
  <c r="BJ294" i="1"/>
  <c r="BH295" i="1"/>
  <c r="BI295" i="1"/>
  <c r="BJ295" i="1"/>
  <c r="BH296" i="1"/>
  <c r="BI296" i="1"/>
  <c r="BJ296" i="1"/>
  <c r="BH297" i="1"/>
  <c r="BI297" i="1"/>
  <c r="BJ297" i="1"/>
  <c r="BH298" i="1"/>
  <c r="BI298" i="1"/>
  <c r="BJ298" i="1"/>
  <c r="BH299" i="1"/>
  <c r="BI299" i="1"/>
  <c r="BJ299" i="1"/>
  <c r="BH300" i="1"/>
  <c r="BI300" i="1"/>
  <c r="BJ300" i="1"/>
  <c r="BH301" i="1"/>
  <c r="BI301" i="1"/>
  <c r="BJ301" i="1"/>
  <c r="BH302" i="1"/>
  <c r="BI302" i="1"/>
  <c r="BJ302" i="1"/>
  <c r="BH303" i="1"/>
  <c r="BI303" i="1"/>
  <c r="BJ303" i="1"/>
  <c r="BH304" i="1"/>
  <c r="BI304" i="1"/>
  <c r="BJ304" i="1"/>
  <c r="BH305" i="1"/>
  <c r="BI305" i="1"/>
  <c r="BJ305" i="1"/>
  <c r="BH306" i="1"/>
  <c r="BI306" i="1"/>
  <c r="BJ306" i="1"/>
  <c r="BH307" i="1"/>
  <c r="BI307" i="1"/>
  <c r="BJ307" i="1"/>
  <c r="BH308" i="1"/>
  <c r="BI308" i="1"/>
  <c r="BJ308" i="1"/>
  <c r="BH309" i="1"/>
  <c r="BI309" i="1"/>
  <c r="BJ309" i="1"/>
  <c r="BH310" i="1"/>
  <c r="BI310" i="1"/>
  <c r="BJ310" i="1"/>
  <c r="BH311" i="1"/>
  <c r="BI311" i="1"/>
  <c r="BJ311" i="1"/>
  <c r="BH312" i="1"/>
  <c r="BI312" i="1"/>
  <c r="BJ312" i="1"/>
  <c r="BH313" i="1"/>
  <c r="BI313" i="1"/>
  <c r="BJ313" i="1"/>
  <c r="BH314" i="1"/>
  <c r="BI314" i="1"/>
  <c r="BJ314" i="1"/>
  <c r="BH315" i="1"/>
  <c r="BI315" i="1"/>
  <c r="BJ315" i="1"/>
  <c r="BH316" i="1"/>
  <c r="BI316" i="1"/>
  <c r="BJ316" i="1"/>
  <c r="BH317" i="1"/>
  <c r="BI317" i="1"/>
  <c r="BJ317" i="1"/>
  <c r="BH320" i="1"/>
  <c r="BI320" i="1"/>
  <c r="BJ320" i="1"/>
  <c r="BH321" i="1"/>
  <c r="BI321" i="1"/>
  <c r="BJ321" i="1"/>
  <c r="BH322" i="1"/>
  <c r="BI322" i="1"/>
  <c r="BJ322" i="1"/>
  <c r="BH318" i="1"/>
  <c r="BI318" i="1"/>
  <c r="BJ318" i="1"/>
  <c r="BH323" i="1"/>
  <c r="BI323" i="1"/>
  <c r="BJ323" i="1"/>
  <c r="BH324" i="1"/>
  <c r="BI324" i="1"/>
  <c r="BJ324" i="1"/>
  <c r="BH319" i="1"/>
  <c r="BI319" i="1"/>
  <c r="BJ319" i="1"/>
  <c r="BH328" i="1"/>
  <c r="BI328" i="1"/>
  <c r="BJ328" i="1"/>
  <c r="BH325" i="1"/>
  <c r="BI325" i="1"/>
  <c r="BJ325" i="1"/>
  <c r="BH326" i="1"/>
  <c r="BI326" i="1"/>
  <c r="BJ326" i="1"/>
  <c r="BH335" i="1"/>
  <c r="BI335" i="1"/>
  <c r="BJ335" i="1"/>
  <c r="BH336" i="1"/>
  <c r="BI336" i="1"/>
  <c r="BJ336" i="1"/>
  <c r="BJ337" i="1"/>
  <c r="BH338" i="1"/>
  <c r="BI338" i="1"/>
  <c r="BJ338" i="1"/>
  <c r="AL277" i="1"/>
  <c r="AM277" i="1"/>
  <c r="AL278" i="1"/>
  <c r="AM278" i="1"/>
  <c r="AL279" i="1"/>
  <c r="AM279" i="1"/>
  <c r="AL280" i="1"/>
  <c r="AM280" i="1"/>
  <c r="AL281" i="1"/>
  <c r="AM281" i="1"/>
  <c r="AL282" i="1"/>
  <c r="AM282" i="1"/>
  <c r="AL283" i="1"/>
  <c r="AM283" i="1"/>
  <c r="AL284" i="1"/>
  <c r="AM284" i="1"/>
  <c r="AL285" i="1"/>
  <c r="AM285" i="1"/>
  <c r="AL286" i="1"/>
  <c r="AM286" i="1"/>
  <c r="AL287" i="1"/>
  <c r="AM287" i="1"/>
  <c r="AL288" i="1"/>
  <c r="AM288" i="1"/>
  <c r="AL289" i="1"/>
  <c r="AM289" i="1"/>
  <c r="AL290" i="1"/>
  <c r="AM290" i="1"/>
  <c r="AL291" i="1"/>
  <c r="AM291" i="1"/>
  <c r="AL292" i="1"/>
  <c r="AM292" i="1"/>
  <c r="AL293" i="1"/>
  <c r="AM293" i="1"/>
  <c r="AL294" i="1"/>
  <c r="AM294" i="1"/>
  <c r="AL295" i="1"/>
  <c r="AM295" i="1"/>
  <c r="AL296" i="1"/>
  <c r="AM296" i="1"/>
  <c r="AL297" i="1"/>
  <c r="AM297" i="1"/>
  <c r="AL298" i="1"/>
  <c r="AM298" i="1"/>
  <c r="AL299" i="1"/>
  <c r="AM299" i="1"/>
  <c r="AL300" i="1"/>
  <c r="AM300" i="1"/>
  <c r="AL301" i="1"/>
  <c r="AM301" i="1"/>
  <c r="AL302" i="1"/>
  <c r="AM302" i="1"/>
  <c r="AL303" i="1"/>
  <c r="AM303" i="1"/>
  <c r="AL304" i="1"/>
  <c r="AM304" i="1"/>
  <c r="AL305" i="1"/>
  <c r="AM305" i="1"/>
  <c r="AL306" i="1"/>
  <c r="AM306" i="1"/>
  <c r="AL307" i="1"/>
  <c r="AM307" i="1"/>
  <c r="AL308" i="1"/>
  <c r="AM308" i="1"/>
  <c r="AL309" i="1"/>
  <c r="AM309" i="1"/>
  <c r="AL310" i="1"/>
  <c r="AM310" i="1"/>
  <c r="AL311" i="1"/>
  <c r="AM311" i="1"/>
  <c r="AL312" i="1"/>
  <c r="AM312" i="1"/>
  <c r="AL313" i="1"/>
  <c r="AM313" i="1"/>
  <c r="AL314" i="1"/>
  <c r="AM314" i="1"/>
  <c r="AL315" i="1"/>
  <c r="AM315" i="1"/>
  <c r="AL316" i="1"/>
  <c r="AM316" i="1"/>
  <c r="AL317" i="1"/>
  <c r="AM317" i="1"/>
  <c r="AL320" i="1"/>
  <c r="AM320" i="1"/>
  <c r="AL321" i="1"/>
  <c r="AM321" i="1"/>
  <c r="AL322" i="1"/>
  <c r="AM322" i="1"/>
  <c r="AL318" i="1"/>
  <c r="AM318" i="1"/>
  <c r="AL323" i="1"/>
  <c r="AM323" i="1"/>
  <c r="AL324" i="1"/>
  <c r="AM324" i="1"/>
  <c r="AL319" i="1"/>
  <c r="AM319" i="1"/>
  <c r="AL328" i="1"/>
  <c r="AM328" i="1"/>
  <c r="AL325" i="1"/>
  <c r="AM325" i="1"/>
  <c r="AL326" i="1"/>
  <c r="AM326" i="1"/>
  <c r="AL335" i="1"/>
  <c r="AM335" i="1"/>
  <c r="AL336" i="1"/>
  <c r="AM336" i="1"/>
  <c r="AL337" i="1"/>
  <c r="AM337" i="1"/>
  <c r="AL338" i="1"/>
  <c r="AM338" i="1"/>
  <c r="BP171" i="1"/>
  <c r="BP170" i="1"/>
  <c r="BP169" i="1"/>
  <c r="BP168" i="1"/>
  <c r="BP167" i="1"/>
  <c r="AM171" i="1"/>
  <c r="AM170" i="1"/>
  <c r="AM169" i="1"/>
  <c r="AM168" i="1"/>
  <c r="AM167" i="1"/>
  <c r="AL171" i="1"/>
  <c r="AL170" i="1"/>
  <c r="AL169" i="1"/>
  <c r="AL168" i="1"/>
  <c r="AL167" i="1"/>
  <c r="BI158" i="1"/>
  <c r="BI157" i="1"/>
  <c r="BH158" i="1"/>
  <c r="BH157" i="1"/>
  <c r="BP165" i="1"/>
  <c r="BP164" i="1"/>
  <c r="BP163" i="1"/>
  <c r="BP162" i="1"/>
  <c r="BP160" i="1"/>
  <c r="BP159" i="1"/>
  <c r="BP158" i="1"/>
  <c r="BP157" i="1"/>
  <c r="BP156" i="1"/>
  <c r="BP155" i="1"/>
  <c r="BP154" i="1"/>
  <c r="BP153" i="1"/>
  <c r="BP152" i="1"/>
  <c r="BI163" i="1"/>
  <c r="BH163" i="1"/>
  <c r="BI162" i="1"/>
  <c r="BH162" i="1"/>
  <c r="BI161" i="1"/>
  <c r="BH161" i="1"/>
  <c r="BI160" i="1"/>
  <c r="BH160" i="1"/>
  <c r="BI159" i="1"/>
  <c r="BH159" i="1"/>
  <c r="BI156" i="1"/>
  <c r="BH156" i="1"/>
  <c r="BI155" i="1"/>
  <c r="BH155" i="1"/>
  <c r="BI154" i="1"/>
  <c r="BH154" i="1"/>
  <c r="BI153" i="1"/>
  <c r="BH153" i="1"/>
  <c r="AM165" i="1"/>
  <c r="AL165" i="1"/>
  <c r="AM164" i="1"/>
  <c r="AL164" i="1"/>
  <c r="AM163" i="1"/>
  <c r="AL163" i="1"/>
  <c r="AM162" i="1"/>
  <c r="AL162" i="1"/>
  <c r="AM161" i="1"/>
  <c r="AL161" i="1"/>
  <c r="AM160" i="1"/>
  <c r="AL160" i="1"/>
  <c r="AM159" i="1"/>
  <c r="AL159" i="1"/>
  <c r="AM158" i="1"/>
  <c r="AL158" i="1"/>
  <c r="AM157" i="1"/>
  <c r="AL157" i="1"/>
  <c r="AM156" i="1"/>
  <c r="AL156" i="1"/>
  <c r="AM155" i="1"/>
  <c r="AL155" i="1"/>
  <c r="AM154" i="1"/>
  <c r="AL154" i="1"/>
  <c r="AM153" i="1"/>
  <c r="AL153" i="1"/>
  <c r="AL152" i="1"/>
  <c r="AM152" i="1"/>
  <c r="BI152" i="1"/>
  <c r="BH152" i="1"/>
  <c r="AM151" i="1"/>
  <c r="AL151" i="1"/>
  <c r="BI151" i="1"/>
  <c r="BH151" i="1"/>
  <c r="BP151" i="1"/>
  <c r="BP150" i="1"/>
  <c r="BI150" i="1"/>
  <c r="BH150" i="1"/>
  <c r="AM150" i="1"/>
  <c r="AL150" i="1"/>
  <c r="BP149" i="1"/>
  <c r="BI149" i="1"/>
  <c r="BH149" i="1"/>
  <c r="AM149" i="1"/>
  <c r="AL149" i="1"/>
  <c r="BP148" i="1"/>
  <c r="BI148" i="1"/>
  <c r="BH148" i="1"/>
  <c r="AM148" i="1"/>
  <c r="AL148" i="1"/>
  <c r="BP147" i="1"/>
  <c r="BI147" i="1"/>
  <c r="BH147" i="1"/>
  <c r="AM147" i="1"/>
  <c r="AL147" i="1"/>
  <c r="BP146" i="1"/>
  <c r="BI146" i="1"/>
  <c r="BH146" i="1"/>
  <c r="AM146" i="1"/>
  <c r="AL146" i="1"/>
  <c r="BI145" i="1"/>
  <c r="BH145" i="1"/>
  <c r="BI144" i="1"/>
  <c r="BH144" i="1"/>
  <c r="BI143" i="1"/>
  <c r="BH143" i="1"/>
  <c r="BI142" i="1"/>
  <c r="BH142" i="1"/>
  <c r="BP166" i="1"/>
  <c r="BP145" i="1"/>
  <c r="AM166" i="1"/>
  <c r="AL166" i="1"/>
  <c r="AM145" i="1"/>
  <c r="AL145" i="1"/>
  <c r="AL142" i="1"/>
  <c r="AL143" i="1"/>
  <c r="AL144" i="1"/>
  <c r="BP117" i="1"/>
  <c r="BP118" i="1"/>
  <c r="BP119" i="1"/>
  <c r="BP120" i="1"/>
  <c r="BP121" i="1"/>
  <c r="BP122" i="1"/>
  <c r="BP123" i="1"/>
  <c r="BP124" i="1"/>
  <c r="BP125" i="1"/>
  <c r="BP126" i="1"/>
  <c r="BP127" i="1"/>
  <c r="BP128" i="1"/>
  <c r="BP129" i="1"/>
  <c r="BP130" i="1"/>
  <c r="BP131" i="1"/>
  <c r="BP132" i="1"/>
  <c r="BP133" i="1"/>
  <c r="BP134" i="1"/>
  <c r="BP135" i="1"/>
  <c r="BP136" i="1"/>
  <c r="BP137" i="1"/>
  <c r="BP138" i="1"/>
  <c r="BP139" i="1"/>
  <c r="BP140" i="1"/>
  <c r="BP141" i="1"/>
  <c r="BP142" i="1"/>
  <c r="BP143" i="1"/>
  <c r="BP144" i="1"/>
  <c r="BH117" i="1"/>
  <c r="BI117" i="1"/>
  <c r="BJ117" i="1"/>
  <c r="BH118" i="1"/>
  <c r="BI118" i="1"/>
  <c r="BJ118" i="1"/>
  <c r="BH119" i="1"/>
  <c r="BI119" i="1"/>
  <c r="BJ119" i="1"/>
  <c r="BH120" i="1"/>
  <c r="BI120" i="1"/>
  <c r="BJ120" i="1"/>
  <c r="BH121" i="1"/>
  <c r="BI121" i="1"/>
  <c r="BJ121" i="1"/>
  <c r="BH122" i="1"/>
  <c r="BI122" i="1"/>
  <c r="BJ122" i="1"/>
  <c r="BH123" i="1"/>
  <c r="BI123" i="1"/>
  <c r="BJ123" i="1"/>
  <c r="BH124" i="1"/>
  <c r="BI124" i="1"/>
  <c r="BJ124" i="1"/>
  <c r="BH125" i="1"/>
  <c r="BI125" i="1"/>
  <c r="BJ125" i="1"/>
  <c r="BH126" i="1"/>
  <c r="BI126" i="1"/>
  <c r="BJ126" i="1"/>
  <c r="BH127" i="1"/>
  <c r="BI127" i="1"/>
  <c r="BJ127" i="1"/>
  <c r="BJ128" i="1"/>
  <c r="BH129" i="1"/>
  <c r="BI129" i="1"/>
  <c r="BJ129" i="1"/>
  <c r="BH130" i="1"/>
  <c r="BI130" i="1"/>
  <c r="BJ130" i="1"/>
  <c r="BH131" i="1"/>
  <c r="BI131" i="1"/>
  <c r="BJ131" i="1"/>
  <c r="BJ132" i="1"/>
  <c r="BH133" i="1"/>
  <c r="BI133" i="1"/>
  <c r="BJ133" i="1"/>
  <c r="BH134" i="1"/>
  <c r="BI134" i="1"/>
  <c r="BJ134" i="1"/>
  <c r="BH135" i="1"/>
  <c r="BI135" i="1"/>
  <c r="BJ135" i="1"/>
  <c r="BH136" i="1"/>
  <c r="BI136" i="1"/>
  <c r="BJ136" i="1"/>
  <c r="BH137" i="1"/>
  <c r="BI137" i="1"/>
  <c r="BJ137" i="1"/>
  <c r="BH138" i="1"/>
  <c r="BI138" i="1"/>
  <c r="BJ138" i="1"/>
  <c r="BH139" i="1"/>
  <c r="BI139" i="1"/>
  <c r="BJ139" i="1"/>
  <c r="BH140" i="1"/>
  <c r="BI140" i="1"/>
  <c r="BJ140" i="1"/>
  <c r="BH141" i="1"/>
  <c r="BI141" i="1"/>
  <c r="BJ141" i="1"/>
  <c r="AL117" i="1"/>
  <c r="AM117" i="1"/>
  <c r="AL118" i="1"/>
  <c r="AM118" i="1"/>
  <c r="AL119" i="1"/>
  <c r="AM119" i="1"/>
  <c r="AL120" i="1"/>
  <c r="AM120" i="1"/>
  <c r="AL121" i="1"/>
  <c r="AM121" i="1"/>
  <c r="AL122" i="1"/>
  <c r="AM122" i="1"/>
  <c r="AL123" i="1"/>
  <c r="AM123" i="1"/>
  <c r="AL124" i="1"/>
  <c r="AM124" i="1"/>
  <c r="AL125" i="1"/>
  <c r="AM125" i="1"/>
  <c r="AL126" i="1"/>
  <c r="AM126" i="1"/>
  <c r="AL127" i="1"/>
  <c r="AM127" i="1"/>
  <c r="AL128" i="1"/>
  <c r="AM128" i="1"/>
  <c r="AL129" i="1"/>
  <c r="AM129" i="1"/>
  <c r="AL130" i="1"/>
  <c r="AM130" i="1"/>
  <c r="AL131" i="1"/>
  <c r="AM131" i="1"/>
  <c r="AL132" i="1"/>
  <c r="AM132" i="1"/>
  <c r="AL133" i="1"/>
  <c r="AM133" i="1"/>
  <c r="AL134" i="1"/>
  <c r="AM134" i="1"/>
  <c r="AL135" i="1"/>
  <c r="AM135" i="1"/>
  <c r="AL136" i="1"/>
  <c r="AM136" i="1"/>
  <c r="AL137" i="1"/>
  <c r="AM137" i="1"/>
  <c r="AL138" i="1"/>
  <c r="AM138" i="1"/>
  <c r="AL139" i="1"/>
  <c r="AM139" i="1"/>
  <c r="AL140" i="1"/>
  <c r="AM140" i="1"/>
  <c r="AL141" i="1"/>
  <c r="AM141" i="1"/>
  <c r="AM142" i="1"/>
  <c r="AM143" i="1"/>
  <c r="AM144" i="1"/>
  <c r="AL92" i="1"/>
  <c r="AM92" i="1"/>
  <c r="AL93" i="1"/>
  <c r="AM93" i="1"/>
  <c r="AL94" i="1"/>
  <c r="AM94" i="1"/>
  <c r="AL95" i="1"/>
  <c r="AM95" i="1"/>
  <c r="AL96" i="1"/>
  <c r="AM96" i="1"/>
  <c r="AL97" i="1"/>
  <c r="AM97" i="1"/>
  <c r="AL98" i="1"/>
  <c r="AM98" i="1"/>
  <c r="AL99" i="1"/>
  <c r="AM99" i="1"/>
  <c r="AL100" i="1"/>
  <c r="AM100" i="1"/>
  <c r="AL101" i="1"/>
  <c r="AM101" i="1"/>
  <c r="AL102" i="1"/>
  <c r="AM102" i="1"/>
  <c r="AL103" i="1"/>
  <c r="AM103" i="1"/>
  <c r="AL104" i="1"/>
  <c r="AM104" i="1"/>
  <c r="AL105" i="1"/>
  <c r="AM105" i="1"/>
  <c r="AL106" i="1"/>
  <c r="AM106" i="1"/>
  <c r="AL107" i="1"/>
  <c r="AM107" i="1"/>
  <c r="AL108" i="1"/>
  <c r="AM108" i="1"/>
  <c r="AL109" i="1"/>
  <c r="AM109" i="1"/>
  <c r="AL110" i="1"/>
  <c r="AM110" i="1"/>
  <c r="AL111" i="1"/>
  <c r="AM111" i="1"/>
  <c r="AL112" i="1"/>
  <c r="AM112" i="1"/>
  <c r="AL113" i="1"/>
  <c r="AM113" i="1"/>
  <c r="AL114" i="1"/>
  <c r="AM114" i="1"/>
  <c r="AL115" i="1"/>
  <c r="AM115" i="1"/>
  <c r="AL116" i="1"/>
  <c r="AM116" i="1"/>
  <c r="BP90" i="1"/>
  <c r="BP91" i="1"/>
  <c r="BP92" i="1"/>
  <c r="BP93" i="1"/>
  <c r="BP94" i="1"/>
  <c r="BP95" i="1"/>
  <c r="BP96" i="1"/>
  <c r="BP97" i="1"/>
  <c r="BP98" i="1"/>
  <c r="BP99" i="1"/>
  <c r="BP100" i="1"/>
  <c r="BP101" i="1"/>
  <c r="BP102" i="1"/>
  <c r="BP103" i="1"/>
  <c r="BP104" i="1"/>
  <c r="BP105" i="1"/>
  <c r="BP106" i="1"/>
  <c r="BP107" i="1"/>
  <c r="BP108" i="1"/>
  <c r="BP109" i="1"/>
  <c r="BP110" i="1"/>
  <c r="BP111" i="1"/>
  <c r="BP112" i="1"/>
  <c r="BP113" i="1"/>
  <c r="BP114" i="1"/>
  <c r="BP115" i="1"/>
  <c r="BP89" i="1"/>
  <c r="BI116" i="1"/>
  <c r="BH116" i="1"/>
  <c r="BI115" i="1"/>
  <c r="BH115" i="1"/>
  <c r="BI114" i="1"/>
  <c r="BH114" i="1"/>
  <c r="BI113" i="1"/>
  <c r="BH113" i="1"/>
  <c r="BI111" i="1"/>
  <c r="BH111" i="1"/>
  <c r="BI110" i="1"/>
  <c r="BH110" i="1"/>
  <c r="BI109" i="1"/>
  <c r="BH109" i="1"/>
  <c r="BI108" i="1"/>
  <c r="BH108" i="1"/>
  <c r="BI107" i="1"/>
  <c r="BH107" i="1"/>
  <c r="BI106" i="1"/>
  <c r="BH106" i="1"/>
  <c r="BI105" i="1"/>
  <c r="BH105" i="1"/>
  <c r="BI104" i="1"/>
  <c r="BH104" i="1"/>
  <c r="BI103" i="1"/>
  <c r="BH103" i="1"/>
  <c r="BI102" i="1"/>
  <c r="BH102" i="1"/>
  <c r="BI101" i="1"/>
  <c r="BH101" i="1"/>
  <c r="BI100" i="1"/>
  <c r="BH100" i="1"/>
  <c r="BI99" i="1"/>
  <c r="BH99" i="1"/>
  <c r="BI98" i="1"/>
  <c r="BH98" i="1"/>
  <c r="BI97" i="1"/>
  <c r="BH97" i="1"/>
  <c r="BI96" i="1"/>
  <c r="BH96" i="1"/>
  <c r="BI95" i="1"/>
  <c r="BH95" i="1"/>
  <c r="BI94" i="1"/>
  <c r="BH94" i="1"/>
  <c r="BH93" i="1"/>
  <c r="BI92" i="1"/>
  <c r="BH92" i="1"/>
  <c r="BI91" i="1"/>
  <c r="BH91" i="1"/>
  <c r="BI90" i="1"/>
  <c r="BH90" i="1"/>
  <c r="BI89" i="1"/>
  <c r="BH89" i="1"/>
  <c r="AM91" i="1"/>
  <c r="AL91" i="1"/>
  <c r="AM90" i="1"/>
  <c r="AL90" i="1"/>
  <c r="AM89" i="1"/>
  <c r="AL89" i="1"/>
  <c r="AL72" i="1"/>
  <c r="AL73" i="1"/>
  <c r="AL74" i="1"/>
  <c r="AL75" i="1"/>
  <c r="AL76" i="1"/>
  <c r="AL77" i="1"/>
  <c r="AL78" i="1"/>
  <c r="AL79" i="1"/>
  <c r="AL80" i="1"/>
  <c r="AL81" i="1"/>
  <c r="AL82" i="1"/>
  <c r="AL83" i="1"/>
  <c r="AL84" i="1"/>
  <c r="AL85" i="1"/>
  <c r="AL86" i="1"/>
  <c r="AL87" i="1"/>
  <c r="AL88" i="1"/>
  <c r="AL71" i="1"/>
  <c r="BP88" i="1"/>
  <c r="BP87" i="1"/>
  <c r="BH88" i="1"/>
  <c r="BI88" i="1"/>
  <c r="BJ88" i="1"/>
  <c r="BH87" i="1"/>
  <c r="BI87" i="1"/>
  <c r="BJ87" i="1"/>
  <c r="BP83" i="1"/>
  <c r="BP84" i="1"/>
  <c r="BP85" i="1"/>
  <c r="BP86" i="1"/>
  <c r="BP82" i="1"/>
  <c r="BH65" i="1"/>
  <c r="BI65" i="1"/>
  <c r="BJ65" i="1"/>
  <c r="BH66" i="1"/>
  <c r="BI66" i="1"/>
  <c r="BJ66" i="1"/>
  <c r="BH67" i="1"/>
  <c r="BI67" i="1"/>
  <c r="BJ67" i="1"/>
  <c r="BH68" i="1"/>
  <c r="BI68" i="1"/>
  <c r="BJ68" i="1"/>
  <c r="BH69" i="1"/>
  <c r="BI69" i="1"/>
  <c r="BJ69" i="1"/>
  <c r="BH70" i="1"/>
  <c r="BI70" i="1"/>
  <c r="BJ70" i="1"/>
  <c r="BH71" i="1"/>
  <c r="BI71" i="1"/>
  <c r="BJ71" i="1"/>
  <c r="BH72" i="1"/>
  <c r="BI72" i="1"/>
  <c r="BJ72" i="1"/>
  <c r="BH73" i="1"/>
  <c r="BI73" i="1"/>
  <c r="BJ73" i="1"/>
  <c r="BH74" i="1"/>
  <c r="BI74" i="1"/>
  <c r="BJ74" i="1"/>
  <c r="BH75" i="1"/>
  <c r="BI75" i="1"/>
  <c r="BJ75" i="1"/>
  <c r="BH76" i="1"/>
  <c r="BI76" i="1"/>
  <c r="BJ76" i="1"/>
  <c r="BH77" i="1"/>
  <c r="BI77" i="1"/>
  <c r="BJ77" i="1"/>
  <c r="BH78" i="1"/>
  <c r="BI78" i="1"/>
  <c r="BJ78" i="1"/>
  <c r="BH79" i="1"/>
  <c r="BI79" i="1"/>
  <c r="BJ79" i="1"/>
  <c r="BH80" i="1"/>
  <c r="BI80" i="1"/>
  <c r="BJ80" i="1"/>
  <c r="BH81" i="1"/>
  <c r="BI81" i="1"/>
  <c r="BJ81" i="1"/>
  <c r="BH82" i="1"/>
  <c r="BI82" i="1"/>
  <c r="BJ82" i="1"/>
  <c r="BH83" i="1"/>
  <c r="BI83" i="1"/>
  <c r="BJ83" i="1"/>
  <c r="BH84" i="1"/>
  <c r="BI84" i="1"/>
  <c r="BJ84" i="1"/>
  <c r="BH85" i="1"/>
  <c r="BI85" i="1"/>
  <c r="BJ85" i="1"/>
  <c r="BH86" i="1"/>
  <c r="BI86" i="1"/>
  <c r="BJ86" i="1"/>
  <c r="AM83" i="1"/>
  <c r="AM84" i="1"/>
  <c r="AM85" i="1"/>
  <c r="AM86" i="1"/>
  <c r="AM87" i="1"/>
  <c r="AM88" i="1"/>
  <c r="BP67" i="1"/>
  <c r="BP68" i="1"/>
  <c r="BP69" i="1"/>
  <c r="BP70" i="1"/>
  <c r="BP71" i="1"/>
  <c r="BP72" i="1"/>
  <c r="BP73" i="1"/>
  <c r="BP74" i="1"/>
  <c r="BP75" i="1"/>
  <c r="BP76" i="1"/>
  <c r="BP77" i="1"/>
  <c r="BP78" i="1"/>
  <c r="BP79" i="1"/>
  <c r="BP80" i="1"/>
  <c r="BP81" i="1"/>
  <c r="AM66" i="1"/>
  <c r="AM67" i="1"/>
  <c r="AM68" i="1"/>
  <c r="AM69" i="1"/>
  <c r="AM70" i="1"/>
  <c r="AM71" i="1"/>
  <c r="AM72" i="1"/>
  <c r="AM73" i="1"/>
  <c r="AM74" i="1"/>
  <c r="AM75" i="1"/>
  <c r="AM76" i="1"/>
  <c r="AM77" i="1"/>
  <c r="AM78" i="1"/>
  <c r="AM79" i="1"/>
  <c r="AM80" i="1"/>
  <c r="AM81" i="1"/>
  <c r="AM82" i="1"/>
  <c r="AL66" i="1"/>
  <c r="AL67" i="1"/>
  <c r="AL68" i="1"/>
  <c r="AL69" i="1"/>
  <c r="AL70" i="1"/>
  <c r="AM65" i="1"/>
  <c r="AL65" i="1"/>
  <c r="AM64" i="1"/>
  <c r="AL64" i="1"/>
  <c r="AM63" i="1"/>
  <c r="AL63" i="1"/>
  <c r="AM62" i="1"/>
  <c r="AL62" i="1"/>
  <c r="AL48" i="1"/>
  <c r="BP19" i="1"/>
  <c r="AL46" i="1"/>
  <c r="AM42" i="1"/>
  <c r="AL42" i="1"/>
  <c r="BP66" i="1"/>
  <c r="BP65" i="1"/>
  <c r="BP64" i="1"/>
  <c r="BP63" i="1"/>
  <c r="BP62" i="1"/>
  <c r="BP61" i="1"/>
  <c r="BP60" i="1"/>
  <c r="BP59" i="1"/>
  <c r="BP58" i="1"/>
  <c r="BP57" i="1"/>
  <c r="BP56" i="1"/>
  <c r="BP55" i="1"/>
  <c r="BP54" i="1"/>
  <c r="BP53" i="1"/>
  <c r="BP52" i="1"/>
  <c r="BP51" i="1"/>
  <c r="BP50" i="1"/>
  <c r="BP49" i="1"/>
  <c r="BP48" i="1"/>
  <c r="BP47" i="1"/>
  <c r="BP46" i="1"/>
  <c r="BP45" i="1"/>
  <c r="BP44" i="1"/>
  <c r="BP43" i="1"/>
  <c r="BP42" i="1"/>
  <c r="BP41" i="1"/>
  <c r="BP40" i="1"/>
  <c r="BP39" i="1"/>
  <c r="BI64" i="1"/>
  <c r="BH64" i="1"/>
  <c r="BI63" i="1"/>
  <c r="BH63" i="1"/>
  <c r="BI62" i="1"/>
  <c r="BH62" i="1"/>
  <c r="BI61" i="1"/>
  <c r="BH61" i="1"/>
  <c r="BI60" i="1"/>
  <c r="BH60" i="1"/>
  <c r="BI59" i="1"/>
  <c r="BH59" i="1"/>
  <c r="BI58" i="1"/>
  <c r="BH58" i="1"/>
  <c r="BI57" i="1"/>
  <c r="BH57" i="1"/>
  <c r="BI56" i="1"/>
  <c r="BH56" i="1"/>
  <c r="BI55" i="1"/>
  <c r="BH55" i="1"/>
  <c r="BI54" i="1"/>
  <c r="BH54" i="1"/>
  <c r="BI53" i="1"/>
  <c r="BH53" i="1"/>
  <c r="BI52" i="1"/>
  <c r="BH52" i="1"/>
  <c r="BI51" i="1"/>
  <c r="BH51" i="1"/>
  <c r="BI50" i="1"/>
  <c r="BH50" i="1"/>
  <c r="BI49" i="1"/>
  <c r="BH49" i="1"/>
  <c r="BI48" i="1"/>
  <c r="BH48" i="1"/>
  <c r="BI47" i="1"/>
  <c r="BH47" i="1"/>
  <c r="BI46" i="1"/>
  <c r="BH46" i="1"/>
  <c r="BI45" i="1"/>
  <c r="BH45" i="1"/>
  <c r="BI44" i="1"/>
  <c r="BH44" i="1"/>
  <c r="BI43" i="1"/>
  <c r="BH43" i="1"/>
  <c r="BI42" i="1"/>
  <c r="BH42" i="1"/>
  <c r="BI41" i="1"/>
  <c r="BH41" i="1"/>
  <c r="BI40" i="1"/>
  <c r="BH40" i="1"/>
  <c r="BI39" i="1"/>
  <c r="BH39" i="1"/>
  <c r="AM61" i="1"/>
  <c r="AL61" i="1"/>
  <c r="AM60" i="1"/>
  <c r="AL60" i="1"/>
  <c r="AM59" i="1"/>
  <c r="AL59" i="1"/>
  <c r="AM58" i="1"/>
  <c r="AL58" i="1"/>
  <c r="AM57" i="1"/>
  <c r="AL57" i="1"/>
  <c r="AM56" i="1"/>
  <c r="AL56" i="1"/>
  <c r="AM55" i="1"/>
  <c r="AL55" i="1"/>
  <c r="AM54" i="1"/>
  <c r="AL54" i="1"/>
  <c r="AM53" i="1"/>
  <c r="AL53" i="1"/>
  <c r="AM52" i="1"/>
  <c r="AL52" i="1"/>
  <c r="AM51" i="1"/>
  <c r="AL51" i="1"/>
  <c r="AM50" i="1"/>
  <c r="AL50" i="1"/>
  <c r="AM49" i="1"/>
  <c r="AL49" i="1"/>
  <c r="AM48" i="1"/>
  <c r="AM47" i="1"/>
  <c r="AL47" i="1"/>
  <c r="AM46" i="1"/>
  <c r="AM45" i="1"/>
  <c r="AL45" i="1"/>
  <c r="AM44" i="1"/>
  <c r="AL44" i="1"/>
  <c r="AM43" i="1"/>
  <c r="AL43" i="1"/>
  <c r="AM41" i="1"/>
  <c r="AL41" i="1"/>
  <c r="AM40" i="1"/>
  <c r="AL40" i="1"/>
  <c r="AM39" i="1"/>
  <c r="AL39" i="1"/>
  <c r="AM38" i="1"/>
  <c r="AL38" i="1"/>
  <c r="AM37" i="1"/>
  <c r="AL37" i="1"/>
  <c r="AM36" i="1"/>
  <c r="AL36" i="1"/>
  <c r="AM34" i="1"/>
  <c r="AL34" i="1"/>
  <c r="AM33" i="1"/>
  <c r="AL33" i="1"/>
  <c r="AM32" i="1"/>
  <c r="AL32" i="1"/>
  <c r="AM31" i="1"/>
  <c r="AL31" i="1"/>
  <c r="AM30" i="1"/>
  <c r="AL30" i="1"/>
  <c r="AM29" i="1"/>
  <c r="AL29" i="1"/>
  <c r="AM28" i="1"/>
  <c r="AL28" i="1"/>
  <c r="AM27" i="1"/>
  <c r="AL27" i="1"/>
  <c r="AM26" i="1"/>
  <c r="AL26" i="1"/>
  <c r="AM25" i="1"/>
  <c r="AL25" i="1"/>
  <c r="AM24" i="1"/>
  <c r="AL24" i="1"/>
  <c r="AM23" i="1"/>
  <c r="AL23" i="1"/>
  <c r="BP38" i="1"/>
  <c r="BP37" i="1"/>
  <c r="BP36" i="1"/>
  <c r="BP34" i="1"/>
  <c r="BP33" i="1"/>
  <c r="BP32" i="1"/>
  <c r="BP31" i="1"/>
  <c r="BP30" i="1"/>
  <c r="BP29" i="1"/>
  <c r="BP28" i="1"/>
  <c r="BP27" i="1"/>
  <c r="BP26" i="1"/>
  <c r="BP25" i="1"/>
  <c r="BP24" i="1"/>
  <c r="BP23" i="1"/>
  <c r="BI38" i="1"/>
  <c r="BH38" i="1"/>
  <c r="BI37" i="1"/>
  <c r="BH37" i="1"/>
  <c r="BI36" i="1"/>
  <c r="BH36" i="1"/>
  <c r="BI34" i="1"/>
  <c r="BH34" i="1"/>
  <c r="BI33" i="1"/>
  <c r="BH33" i="1"/>
  <c r="BI32" i="1"/>
  <c r="BH32" i="1"/>
  <c r="BI31" i="1"/>
  <c r="BH31" i="1"/>
  <c r="BI30" i="1"/>
  <c r="BH30" i="1"/>
  <c r="BI29" i="1"/>
  <c r="BH29" i="1"/>
  <c r="BI28" i="1"/>
  <c r="BH28" i="1"/>
  <c r="BI27" i="1"/>
  <c r="BH27" i="1"/>
  <c r="BI26" i="1"/>
  <c r="BH26" i="1"/>
  <c r="BI25" i="1"/>
  <c r="BH25" i="1"/>
  <c r="BI24" i="1"/>
  <c r="BH24" i="1"/>
  <c r="BI23" i="1"/>
  <c r="BH23" i="1"/>
  <c r="BP22" i="1"/>
  <c r="BI22" i="1"/>
  <c r="BH22" i="1"/>
  <c r="AM22" i="1"/>
  <c r="AL22" i="1"/>
  <c r="BP21" i="1"/>
  <c r="BI21" i="1"/>
  <c r="BH21" i="1"/>
  <c r="AM21" i="1"/>
  <c r="AL21" i="1"/>
  <c r="BP20" i="1"/>
  <c r="BI20" i="1"/>
  <c r="BH20" i="1"/>
  <c r="AM20" i="1"/>
  <c r="AL20" i="1"/>
  <c r="BI19" i="1"/>
  <c r="BH19" i="1"/>
  <c r="AM19" i="1"/>
  <c r="AL19" i="1"/>
  <c r="BP18" i="1"/>
  <c r="BI18" i="1"/>
  <c r="BH18" i="1"/>
  <c r="AM18" i="1"/>
  <c r="AL18" i="1"/>
  <c r="BP17" i="1"/>
  <c r="BI17" i="1"/>
  <c r="BH17" i="1"/>
  <c r="AM17" i="1"/>
  <c r="AL17" i="1"/>
  <c r="BP16" i="1"/>
  <c r="BI16" i="1"/>
  <c r="BH16" i="1"/>
  <c r="AM16" i="1"/>
  <c r="AL16" i="1"/>
  <c r="BI15" i="1"/>
  <c r="BH15" i="1"/>
  <c r="AM15" i="1"/>
  <c r="AL15" i="1"/>
  <c r="BI14" i="1"/>
  <c r="BH14" i="1"/>
  <c r="BP15" i="1"/>
  <c r="BP14" i="1"/>
  <c r="AM14" i="1"/>
  <c r="AL14" i="1"/>
  <c r="BP13" i="1"/>
  <c r="BP12" i="1"/>
  <c r="BI13" i="1"/>
  <c r="BH13" i="1"/>
  <c r="BH12" i="1"/>
  <c r="BH11" i="1"/>
  <c r="AM13" i="1"/>
  <c r="AL13" i="1"/>
  <c r="BI12" i="1"/>
  <c r="BJ12" i="1" s="1"/>
  <c r="AM12" i="1"/>
  <c r="AL12" i="1"/>
  <c r="BP11" i="1"/>
  <c r="BI11" i="1"/>
  <c r="BJ11" i="1" s="1"/>
  <c r="AM11" i="1"/>
  <c r="AL11" i="1"/>
  <c r="BP10" i="1"/>
  <c r="BH10" i="1"/>
  <c r="BI10" i="1"/>
  <c r="BJ10" i="1"/>
  <c r="AM10" i="1"/>
  <c r="AL10" i="1"/>
  <c r="BP9" i="1"/>
  <c r="BH9" i="1"/>
  <c r="BI9" i="1"/>
  <c r="BJ9" i="1"/>
  <c r="AL9" i="1"/>
  <c r="AM9" i="1"/>
  <c r="BP8" i="1"/>
  <c r="BH8" i="1"/>
  <c r="BI8" i="1"/>
  <c r="BJ8" i="1"/>
  <c r="AL8" i="1"/>
  <c r="AM8" i="1"/>
  <c r="BP7" i="1"/>
  <c r="BP6" i="1"/>
  <c r="BH7" i="1"/>
  <c r="BI7" i="1"/>
  <c r="BJ7" i="1"/>
  <c r="AM7" i="1"/>
  <c r="AL7" i="1"/>
  <c r="BH6" i="1"/>
  <c r="BI6" i="1"/>
  <c r="BJ6" i="1"/>
  <c r="AL6" i="1"/>
  <c r="AM6" i="1"/>
  <c r="AL5" i="1"/>
  <c r="AM5" i="1"/>
  <c r="BP5" i="1"/>
  <c r="BP3" i="1"/>
  <c r="BP4" i="1"/>
  <c r="BH5" i="1"/>
  <c r="BI5" i="1"/>
  <c r="BJ5" i="1" s="1"/>
  <c r="BI4" i="1"/>
  <c r="BH4" i="1"/>
  <c r="BJ4" i="1" s="1"/>
  <c r="AL4" i="1"/>
  <c r="AM4" i="1"/>
  <c r="BH3" i="1"/>
  <c r="BH2" i="1"/>
  <c r="BI3" i="1"/>
  <c r="BJ3" i="1"/>
  <c r="AL3" i="1"/>
  <c r="AM3" i="1"/>
  <c r="BP2" i="1"/>
  <c r="BI2" i="1"/>
  <c r="BJ2" i="1" s="1"/>
  <c r="AM2" i="1"/>
  <c r="AL2" i="1"/>
  <c r="BJ393" i="1" l="1"/>
  <c r="BJ392" i="1"/>
  <c r="BJ391" i="1"/>
  <c r="BJ236" i="1"/>
  <c r="BJ390" i="1"/>
  <c r="BJ354" i="1"/>
  <c r="BJ35" i="1"/>
  <c r="BJ389" i="1"/>
  <c r="BJ164" i="1"/>
  <c r="BJ165" i="1"/>
  <c r="BJ166" i="1"/>
  <c r="BJ167" i="1"/>
  <c r="BJ168" i="1"/>
  <c r="BJ169" i="1"/>
  <c r="BJ170" i="1"/>
  <c r="BJ171" i="1"/>
  <c r="BJ172" i="1"/>
  <c r="BJ173" i="1"/>
  <c r="BJ174" i="1"/>
  <c r="BJ175" i="1"/>
  <c r="BJ176" i="1"/>
  <c r="BJ177" i="1"/>
  <c r="BJ178" i="1"/>
  <c r="BJ179" i="1"/>
  <c r="BJ180" i="1"/>
  <c r="BJ181" i="1"/>
  <c r="BJ182" i="1"/>
  <c r="BJ183" i="1"/>
  <c r="BJ184" i="1"/>
  <c r="BJ185" i="1"/>
  <c r="BJ186" i="1"/>
  <c r="BJ187" i="1"/>
  <c r="BJ188" i="1"/>
  <c r="BJ189" i="1"/>
  <c r="BJ190" i="1"/>
  <c r="BJ386" i="1"/>
  <c r="BJ385" i="1"/>
  <c r="BJ384" i="1"/>
  <c r="BJ383" i="1"/>
  <c r="BJ41" i="1"/>
  <c r="BJ382" i="1"/>
  <c r="BJ381" i="1"/>
  <c r="BJ235" i="1"/>
  <c r="BJ367" i="1"/>
  <c r="BJ380" i="1"/>
  <c r="BJ379" i="1"/>
  <c r="BJ378" i="1"/>
  <c r="BJ377" i="1"/>
  <c r="BJ375" i="1"/>
  <c r="BJ374" i="1"/>
  <c r="BJ373" i="1"/>
  <c r="BJ243" i="1"/>
  <c r="BJ372" i="1"/>
  <c r="BJ113" i="1"/>
  <c r="BJ191" i="1"/>
  <c r="BJ192" i="1"/>
  <c r="BJ193" i="1"/>
  <c r="BJ194" i="1"/>
  <c r="BJ195" i="1"/>
  <c r="BJ197" i="1"/>
  <c r="BJ198" i="1"/>
  <c r="BJ199" i="1"/>
  <c r="BJ200" i="1"/>
  <c r="BJ201" i="1"/>
  <c r="BJ202" i="1"/>
  <c r="BJ203" i="1"/>
  <c r="BJ204" i="1"/>
  <c r="BJ205" i="1"/>
  <c r="BJ206" i="1"/>
  <c r="BJ207" i="1"/>
  <c r="BJ208" i="1"/>
  <c r="BJ209" i="1"/>
  <c r="BJ210" i="1"/>
  <c r="BJ211" i="1"/>
  <c r="BJ212" i="1"/>
  <c r="BJ213" i="1"/>
  <c r="BJ214" i="1"/>
  <c r="BJ215" i="1"/>
  <c r="BJ216" i="1"/>
  <c r="BJ217" i="1"/>
  <c r="BJ218" i="1"/>
  <c r="BJ219" i="1"/>
  <c r="BJ220" i="1"/>
  <c r="BJ221" i="1"/>
  <c r="BJ222" i="1"/>
  <c r="BJ223" i="1"/>
  <c r="BJ224" i="1"/>
  <c r="BJ225" i="1"/>
  <c r="BJ226" i="1"/>
  <c r="BJ227" i="1"/>
  <c r="BJ228" i="1"/>
  <c r="BJ229" i="1"/>
  <c r="BJ230" i="1"/>
  <c r="BJ231" i="1"/>
  <c r="BJ232" i="1"/>
  <c r="BJ233" i="1"/>
  <c r="BJ234" i="1"/>
  <c r="BJ237" i="1"/>
  <c r="BJ238" i="1"/>
  <c r="BJ239" i="1"/>
  <c r="BJ240" i="1"/>
  <c r="BJ242" i="1"/>
  <c r="BJ244" i="1"/>
  <c r="BJ245" i="1"/>
  <c r="BJ246" i="1"/>
  <c r="BJ247" i="1"/>
  <c r="BJ248" i="1"/>
  <c r="BJ249" i="1"/>
  <c r="BJ250" i="1"/>
  <c r="BJ251" i="1"/>
  <c r="BJ252" i="1"/>
  <c r="BJ253" i="1"/>
  <c r="BJ254" i="1"/>
  <c r="BJ255" i="1"/>
  <c r="BJ256" i="1"/>
  <c r="BJ257" i="1"/>
  <c r="BJ258" i="1"/>
  <c r="BJ259" i="1"/>
  <c r="BJ260" i="1"/>
  <c r="BJ261" i="1"/>
  <c r="BJ262" i="1"/>
  <c r="BJ263" i="1"/>
  <c r="BJ264" i="1"/>
  <c r="BJ265" i="1"/>
  <c r="BJ266" i="1"/>
  <c r="BJ267" i="1"/>
  <c r="BJ268" i="1"/>
  <c r="BJ269" i="1"/>
  <c r="BJ270" i="1"/>
  <c r="BJ271" i="1"/>
  <c r="BJ272" i="1"/>
  <c r="BJ273" i="1"/>
  <c r="BJ274" i="1"/>
  <c r="BJ275" i="1"/>
  <c r="BJ327" i="1"/>
  <c r="BJ329" i="1"/>
  <c r="BJ330" i="1"/>
  <c r="BJ331" i="1"/>
  <c r="BJ332" i="1"/>
  <c r="BJ333" i="1"/>
  <c r="BJ334" i="1"/>
  <c r="BJ368" i="1"/>
  <c r="BJ369" i="1"/>
  <c r="BJ370" i="1"/>
  <c r="BJ371" i="1"/>
  <c r="BJ339" i="1"/>
  <c r="BJ340" i="1"/>
  <c r="BJ341" i="1"/>
  <c r="BJ342" i="1"/>
  <c r="BJ343" i="1"/>
  <c r="BJ344" i="1"/>
  <c r="BJ345" i="1"/>
  <c r="BJ346" i="1"/>
  <c r="BJ347" i="1"/>
  <c r="BJ348" i="1"/>
  <c r="BJ349" i="1"/>
  <c r="BJ350" i="1"/>
  <c r="BJ351" i="1"/>
  <c r="BJ352" i="1"/>
  <c r="BJ353" i="1"/>
  <c r="BJ355" i="1"/>
  <c r="BJ356" i="1"/>
  <c r="BJ357" i="1"/>
  <c r="BJ358" i="1"/>
  <c r="BJ359" i="1"/>
  <c r="BJ360" i="1"/>
  <c r="BJ361" i="1"/>
  <c r="BJ362" i="1"/>
  <c r="BJ363" i="1"/>
  <c r="BJ364" i="1"/>
  <c r="BJ365" i="1"/>
  <c r="BJ366" i="1"/>
  <c r="BJ158" i="1"/>
  <c r="BJ163" i="1"/>
  <c r="BJ162" i="1"/>
  <c r="BJ161" i="1"/>
  <c r="BJ160" i="1"/>
  <c r="BJ159" i="1"/>
  <c r="BJ157" i="1"/>
  <c r="BJ156" i="1"/>
  <c r="BJ155" i="1"/>
  <c r="BJ154" i="1"/>
  <c r="BJ153" i="1"/>
  <c r="BJ152" i="1"/>
  <c r="BJ151" i="1"/>
  <c r="BJ150" i="1"/>
  <c r="BJ149" i="1"/>
  <c r="BJ148" i="1"/>
  <c r="BJ147" i="1"/>
  <c r="BJ146" i="1"/>
  <c r="BJ145" i="1"/>
  <c r="BJ144" i="1"/>
  <c r="BJ142" i="1"/>
  <c r="BJ143" i="1"/>
  <c r="BJ89" i="1"/>
  <c r="BJ90" i="1"/>
  <c r="BJ91" i="1"/>
  <c r="BJ92" i="1"/>
  <c r="BJ93" i="1"/>
  <c r="BJ94" i="1"/>
  <c r="BJ95" i="1"/>
  <c r="BJ96" i="1"/>
  <c r="BJ97" i="1"/>
  <c r="BJ98" i="1"/>
  <c r="BJ99" i="1"/>
  <c r="BJ100" i="1"/>
  <c r="BJ101" i="1"/>
  <c r="BJ102" i="1"/>
  <c r="BJ103" i="1"/>
  <c r="BJ104" i="1"/>
  <c r="BJ105" i="1"/>
  <c r="BJ106" i="1"/>
  <c r="BJ107" i="1"/>
  <c r="BJ108" i="1"/>
  <c r="BJ109" i="1"/>
  <c r="BJ110" i="1"/>
  <c r="BJ111" i="1"/>
  <c r="BJ112" i="1"/>
  <c r="BJ114" i="1"/>
  <c r="BJ115" i="1"/>
  <c r="BJ116" i="1"/>
  <c r="BJ39" i="1"/>
  <c r="BJ40" i="1"/>
  <c r="BJ42" i="1"/>
  <c r="BJ43" i="1"/>
  <c r="BJ44" i="1"/>
  <c r="BJ45" i="1"/>
  <c r="BJ46" i="1"/>
  <c r="BJ47" i="1"/>
  <c r="BJ48" i="1"/>
  <c r="BJ49" i="1"/>
  <c r="BJ50" i="1"/>
  <c r="BJ51" i="1"/>
  <c r="BJ52" i="1"/>
  <c r="BJ53" i="1"/>
  <c r="BJ54" i="1"/>
  <c r="BJ55" i="1"/>
  <c r="BJ56" i="1"/>
  <c r="BJ57" i="1"/>
  <c r="BJ58" i="1"/>
  <c r="BJ59" i="1"/>
  <c r="BJ60" i="1"/>
  <c r="BJ61" i="1"/>
  <c r="BJ62" i="1"/>
  <c r="BJ63" i="1"/>
  <c r="BJ64" i="1"/>
  <c r="BJ23" i="1"/>
  <c r="BJ24" i="1"/>
  <c r="BJ25" i="1"/>
  <c r="BJ26" i="1"/>
  <c r="BJ27" i="1"/>
  <c r="BJ28" i="1"/>
  <c r="BJ29" i="1"/>
  <c r="BJ30" i="1"/>
  <c r="BJ31" i="1"/>
  <c r="BJ32" i="1"/>
  <c r="BJ33" i="1"/>
  <c r="BJ34" i="1"/>
  <c r="BJ36" i="1"/>
  <c r="BJ37" i="1"/>
  <c r="BJ38" i="1"/>
  <c r="BJ22" i="1"/>
  <c r="BJ21" i="1"/>
  <c r="BJ20" i="1"/>
  <c r="BJ19" i="1"/>
  <c r="BJ18" i="1"/>
  <c r="BJ17" i="1"/>
  <c r="BJ16" i="1"/>
  <c r="BJ15" i="1"/>
  <c r="BJ14" i="1"/>
  <c r="BJ13"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Jonathan Rodríguez</author>
    <author>Andrea Catherine Babativa Baracaldo</author>
    <author>Martha Cecilia Recaman Jaramillo</author>
  </authors>
  <commentList>
    <comment ref="AI2" authorId="0" shapeId="0" xr:uid="{FE3F77BB-70C1-4A23-976D-1C8D7E419691}">
      <text>
        <r>
          <rPr>
            <sz val="9"/>
            <color indexed="81"/>
            <rFont val="Tahoma"/>
            <family val="2"/>
          </rPr>
          <t xml:space="preserve">9 MESES Y 10 DÍAS
</t>
        </r>
      </text>
    </comment>
    <comment ref="AI3" authorId="1" shapeId="0" xr:uid="{BF584577-A202-4112-A262-5489544AAA57}">
      <text>
        <r>
          <rPr>
            <sz val="11"/>
            <color theme="1"/>
            <rFont val="Aptos Narrow"/>
            <family val="2"/>
            <scheme val="minor"/>
          </rPr>
          <t>Andrea Catherine Babativa Baracaldo:
11 MESES</t>
        </r>
      </text>
    </comment>
    <comment ref="AI4" authorId="1" shapeId="0" xr:uid="{47BF90A2-A1C8-4F3E-B417-E68ACFB0B71B}">
      <text>
        <r>
          <rPr>
            <sz val="11"/>
            <color theme="1"/>
            <rFont val="Aptos Narrow"/>
            <family val="2"/>
            <scheme val="minor"/>
          </rPr>
          <t>Andrea Catherine Babativa Baracaldo:
11 MESES 15 DÍAS</t>
        </r>
      </text>
    </comment>
    <comment ref="AI5" authorId="1" shapeId="0" xr:uid="{11CD6E6C-F80C-479B-ADCF-7950A43489F4}">
      <text>
        <r>
          <rPr>
            <sz val="11"/>
            <color theme="1"/>
            <rFont val="Aptos Narrow"/>
            <family val="2"/>
            <scheme val="minor"/>
          </rPr>
          <t>Andrea Catherine Babativa Baracaldo:
11 MESES Y 20 DÍAS</t>
        </r>
      </text>
    </comment>
    <comment ref="AI6" authorId="1" shapeId="0" xr:uid="{F93BEBED-B6B6-40B0-A09A-33C329AEDA47}">
      <text>
        <r>
          <rPr>
            <sz val="11"/>
            <color theme="1"/>
            <rFont val="Aptos Narrow"/>
            <family val="2"/>
            <scheme val="minor"/>
          </rPr>
          <t>Andrea Catherine Babativa Baracaldo:
11 MESES Y 20 DÍAS</t>
        </r>
      </text>
    </comment>
    <comment ref="AI7" authorId="1" shapeId="0" xr:uid="{725F397B-BD74-4D63-8BF0-8CAFEA1103C0}">
      <text>
        <r>
          <rPr>
            <sz val="11"/>
            <color theme="1"/>
            <rFont val="Aptos Narrow"/>
            <family val="2"/>
            <scheme val="minor"/>
          </rPr>
          <t>Andrea Catherine Babativa Baracaldo:
11 MESES</t>
        </r>
      </text>
    </comment>
    <comment ref="AI8" authorId="1" shapeId="0" xr:uid="{B14E5F70-661F-482E-9F11-4DF13AC856CD}">
      <text>
        <r>
          <rPr>
            <sz val="11"/>
            <color theme="1"/>
            <rFont val="Aptos Narrow"/>
            <family val="2"/>
            <scheme val="minor"/>
          </rPr>
          <t>Andrea Catherine Babativa Baracaldo:
11 MESES 15 DÍAS</t>
        </r>
      </text>
    </comment>
    <comment ref="AI9" authorId="1" shapeId="0" xr:uid="{F0DE0E31-BA12-4319-9BE7-2D994719292E}">
      <text>
        <r>
          <rPr>
            <sz val="11"/>
            <color theme="1"/>
            <rFont val="Aptos Narrow"/>
            <family val="2"/>
            <scheme val="minor"/>
          </rPr>
          <t>Andrea Catherine Babativa Baracaldo:
11 MESES Y 20 DÍAS</t>
        </r>
      </text>
    </comment>
    <comment ref="AI10" authorId="1" shapeId="0" xr:uid="{499BE5C8-E9A7-474B-B509-7A615B2B477B}">
      <text>
        <r>
          <rPr>
            <sz val="11"/>
            <color theme="1"/>
            <rFont val="Aptos Narrow"/>
            <family val="2"/>
            <scheme val="minor"/>
          </rPr>
          <t>Andrea Catherine Babativa Baracaldo:
11 MESES Y 20 DÍAS</t>
        </r>
      </text>
    </comment>
    <comment ref="AI11" authorId="1" shapeId="0" xr:uid="{6AAB131A-BCA0-4BCE-B80B-81806D74E5C1}">
      <text>
        <r>
          <rPr>
            <sz val="11"/>
            <color theme="1"/>
            <rFont val="Aptos Narrow"/>
            <family val="2"/>
            <scheme val="minor"/>
          </rPr>
          <t>Andrea Catherine Babativa Baracaldo:
11 MESES 15 DÍAS</t>
        </r>
      </text>
    </comment>
    <comment ref="AI12" authorId="1" shapeId="0" xr:uid="{A29100DF-9559-456B-AB78-06D9012EF992}">
      <text>
        <r>
          <rPr>
            <sz val="11"/>
            <color theme="1"/>
            <rFont val="Aptos Narrow"/>
            <family val="2"/>
            <scheme val="minor"/>
          </rPr>
          <t>Andrea Catherine Babativa Baracaldo:
11 MESES 15 DÍAS</t>
        </r>
      </text>
    </comment>
    <comment ref="AI13" authorId="1" shapeId="0" xr:uid="{6A46BD8C-B7A8-42C6-969E-7E87A6D6214D}">
      <text>
        <r>
          <rPr>
            <sz val="11"/>
            <color theme="1"/>
            <rFont val="Aptos Narrow"/>
            <family val="2"/>
            <scheme val="minor"/>
          </rPr>
          <t>Andrea Catherine Babativa Baracaldo:
11 MESES Y 20 DÍAS</t>
        </r>
      </text>
    </comment>
    <comment ref="AI14" authorId="1" shapeId="0" xr:uid="{FD0462D4-EB00-4B04-A68F-8F0546D85D9B}">
      <text>
        <r>
          <rPr>
            <sz val="11"/>
            <color theme="1"/>
            <rFont val="Aptos Narrow"/>
            <family val="2"/>
            <scheme val="minor"/>
          </rPr>
          <t>Andrea Catherine Babativa Baracaldo:
11 MESES 15 DÍAS</t>
        </r>
      </text>
    </comment>
    <comment ref="AI15" authorId="1" shapeId="0" xr:uid="{84234267-9238-45B9-AE02-AB3B1F555067}">
      <text>
        <r>
          <rPr>
            <sz val="11"/>
            <color theme="1"/>
            <rFont val="Aptos Narrow"/>
            <family val="2"/>
            <scheme val="minor"/>
          </rPr>
          <t>Andrea Catherine Babativa Baracaldo:
11 MESES 15 DÍAS</t>
        </r>
      </text>
    </comment>
    <comment ref="AI16" authorId="1" shapeId="0" xr:uid="{CA8B7AA5-7D93-4A89-8863-0E431986A32B}">
      <text>
        <r>
          <rPr>
            <sz val="11"/>
            <color theme="1"/>
            <rFont val="Aptos Narrow"/>
            <family val="2"/>
            <scheme val="minor"/>
          </rPr>
          <t>Andrea Catherine Babativa Baracaldo:
11 MESES 15 DÍAS</t>
        </r>
      </text>
    </comment>
    <comment ref="AI17" authorId="1" shapeId="0" xr:uid="{13A3DA2F-3997-463B-BC12-3B901AD54C73}">
      <text>
        <r>
          <rPr>
            <sz val="11"/>
            <color theme="1"/>
            <rFont val="Aptos Narrow"/>
            <family val="2"/>
            <scheme val="minor"/>
          </rPr>
          <t>Andrea Catherine Babativa Baracaldo:
11 MESES 15 DÍAS</t>
        </r>
      </text>
    </comment>
    <comment ref="AI18" authorId="1" shapeId="0" xr:uid="{EA6D67C8-F12E-4482-A145-47E7B3798424}">
      <text>
        <r>
          <rPr>
            <sz val="11"/>
            <color theme="1"/>
            <rFont val="Aptos Narrow"/>
            <family val="2"/>
            <scheme val="minor"/>
          </rPr>
          <t>Andrea Catherine Babativa Baracaldo:
11 MESES 15 DÍAS</t>
        </r>
      </text>
    </comment>
    <comment ref="AI19" authorId="1" shapeId="0" xr:uid="{01634CBE-6365-4242-B795-2F64E8548AF8}">
      <text>
        <r>
          <rPr>
            <sz val="11"/>
            <color theme="1"/>
            <rFont val="Aptos Narrow"/>
            <family val="2"/>
            <scheme val="minor"/>
          </rPr>
          <t>Andrea Catherine Babativa Baracaldo:
11 MESES 15 DÍAS</t>
        </r>
      </text>
    </comment>
    <comment ref="AI20" authorId="1" shapeId="0" xr:uid="{2887BAF7-E7FD-44CB-A38B-3C9BA21BE6F5}">
      <text>
        <r>
          <rPr>
            <sz val="11"/>
            <color theme="1"/>
            <rFont val="Aptos Narrow"/>
            <family val="2"/>
            <scheme val="minor"/>
          </rPr>
          <t>Andrea Catherine Babativa Baracaldo:
11 MESES</t>
        </r>
      </text>
    </comment>
    <comment ref="BK20" authorId="1" shapeId="0" xr:uid="{767DF27C-7C1A-4200-BC1D-0F74D1458DA4}">
      <text>
        <r>
          <rPr>
            <sz val="11"/>
            <color theme="1"/>
            <rFont val="Aptos Narrow"/>
            <family val="2"/>
            <scheme val="minor"/>
          </rPr>
          <t>Andrea Catherine Babativa Baracaldo:
Se modifica la fecha de terminación de acuerdo con los detalles dados en Secop:
Teniendo en cuenta el plazo de ejecución establecido en el estudio previo (330 días) y el cumplimiento de los requisitos para el inicio del contrato (09 de enero) se hace necesario ajustar en la plataforma la fecha de terminación del contrato ya que por error involuntario se señalo el 09 de diciembre siendo la correcta el 08 de diciembre de 2025</t>
        </r>
      </text>
    </comment>
    <comment ref="AI21" authorId="1" shapeId="0" xr:uid="{7013C27E-5CC9-45AD-AF22-B51D689A066A}">
      <text>
        <r>
          <rPr>
            <sz val="11"/>
            <color theme="1"/>
            <rFont val="Aptos Narrow"/>
            <family val="2"/>
            <scheme val="minor"/>
          </rPr>
          <t>Andrea Catherine Babativa Baracaldo:
11 MESES Y 20 DÍAS</t>
        </r>
      </text>
    </comment>
    <comment ref="BK21" authorId="1" shapeId="0" xr:uid="{B5E9F817-CE76-42DA-BB77-5CF34C669E59}">
      <text>
        <r>
          <rPr>
            <sz val="11"/>
            <color theme="1"/>
            <rFont val="Aptos Narrow"/>
            <family val="2"/>
            <scheme val="minor"/>
          </rPr>
          <t xml:space="preserve">Andrea Catherine Babativa Baracaldo:
Se modifica la fecha de terminación de acuerdo con los detalles dados en Secop:
Teniendo en cuenta el plazo de ejecución establecido en el estudio previo (350 días) y el cumplimiento de los requisitos para el inicio del contrato (09 de enero) se hace necesario ajustar en la plataforma la fecha de terminación del contrato ya que por error involuntario se señalo el 29 de diciembre siendo la correcta el 28 de diciembre de 2025	 
</t>
        </r>
      </text>
    </comment>
    <comment ref="AI22" authorId="1" shapeId="0" xr:uid="{C07081A6-61E4-46F1-A4D4-019C1ABC911E}">
      <text>
        <r>
          <rPr>
            <sz val="11"/>
            <color theme="1"/>
            <rFont val="Aptos Narrow"/>
            <family val="2"/>
            <scheme val="minor"/>
          </rPr>
          <t>Andrea Catherine Babativa Baracaldo:
11 MESES 15 DÍAS</t>
        </r>
      </text>
    </comment>
    <comment ref="AI23" authorId="1" shapeId="0" xr:uid="{BE5D58B3-ABA6-460A-B416-36649CDA436C}">
      <text>
        <r>
          <rPr>
            <sz val="11"/>
            <color theme="1"/>
            <rFont val="Aptos Narrow"/>
            <family val="2"/>
            <scheme val="minor"/>
          </rPr>
          <t>Andrea Catherine Babativa Baracaldo:
11 MESES 15 DÍAS</t>
        </r>
      </text>
    </comment>
    <comment ref="AI24" authorId="1" shapeId="0" xr:uid="{25F738EC-2864-4ACE-8263-D4DDDCAC9861}">
      <text>
        <r>
          <rPr>
            <sz val="11"/>
            <color theme="1"/>
            <rFont val="Aptos Narrow"/>
            <family val="2"/>
            <scheme val="minor"/>
          </rPr>
          <t>Andrea Catherine Babativa Baracaldo:
11 MESES 15 DÍAS</t>
        </r>
      </text>
    </comment>
    <comment ref="AI25" authorId="1" shapeId="0" xr:uid="{EF5A4D7A-E0DF-48AE-9561-B30987919933}">
      <text>
        <r>
          <rPr>
            <sz val="11"/>
            <color theme="1"/>
            <rFont val="Aptos Narrow"/>
            <family val="2"/>
            <scheme val="minor"/>
          </rPr>
          <t>Andrea Catherine Babativa Baracaldo:
11 MESES 15 DÍAS</t>
        </r>
      </text>
    </comment>
    <comment ref="AI26" authorId="1" shapeId="0" xr:uid="{947C1BBA-DD1E-4423-8504-D01F3A22E9F4}">
      <text>
        <r>
          <rPr>
            <sz val="11"/>
            <color theme="1"/>
            <rFont val="Aptos Narrow"/>
            <family val="2"/>
            <scheme val="minor"/>
          </rPr>
          <t>Andrea Catherine Babativa Baracaldo:
11 MESES 15 DÍAS</t>
        </r>
      </text>
    </comment>
    <comment ref="AI27" authorId="1" shapeId="0" xr:uid="{FD1427C4-4AA6-455A-AE30-2B75BFDA4313}">
      <text>
        <r>
          <rPr>
            <sz val="11"/>
            <color theme="1"/>
            <rFont val="Aptos Narrow"/>
            <family val="2"/>
            <scheme val="minor"/>
          </rPr>
          <t>Andrea Catherine Babativa Baracaldo:
11 MESES 15 DÍAS</t>
        </r>
      </text>
    </comment>
    <comment ref="AI28" authorId="1" shapeId="0" xr:uid="{FF41E7A2-F2C3-447C-953E-18836F8CB550}">
      <text>
        <r>
          <rPr>
            <sz val="11"/>
            <color theme="1"/>
            <rFont val="Aptos Narrow"/>
            <family val="2"/>
            <scheme val="minor"/>
          </rPr>
          <t>Andrea Catherine Babativa Baracaldo:
11 MESES 15 DÍAS</t>
        </r>
      </text>
    </comment>
    <comment ref="AI29" authorId="1" shapeId="0" xr:uid="{B7312894-9AF2-4380-8D1F-3285717CC897}">
      <text>
        <r>
          <rPr>
            <sz val="11"/>
            <color theme="1"/>
            <rFont val="Aptos Narrow"/>
            <family val="2"/>
            <scheme val="minor"/>
          </rPr>
          <t>Andrea Catherine Babativa Baracaldo:
11 MESES 15 DÍAS</t>
        </r>
      </text>
    </comment>
    <comment ref="AI30" authorId="1" shapeId="0" xr:uid="{7198415D-AB6C-4A1E-8EF1-8AC24EE82678}">
      <text>
        <r>
          <rPr>
            <sz val="11"/>
            <color theme="1"/>
            <rFont val="Aptos Narrow"/>
            <family val="2"/>
            <scheme val="minor"/>
          </rPr>
          <t>Andrea Catherine Babativa Baracaldo:
11 MESES</t>
        </r>
      </text>
    </comment>
    <comment ref="AI31" authorId="1" shapeId="0" xr:uid="{4543E2B2-9506-4671-AE51-17E7821FC9A6}">
      <text>
        <r>
          <rPr>
            <sz val="11"/>
            <color theme="1"/>
            <rFont val="Aptos Narrow"/>
            <family val="2"/>
            <scheme val="minor"/>
          </rPr>
          <t>Andrea Catherine Babativa Baracaldo:
11 MESES 15 DÍAS</t>
        </r>
      </text>
    </comment>
    <comment ref="AI32" authorId="1" shapeId="0" xr:uid="{2EBEC9CF-B911-4262-BDA9-A9E093B58BB7}">
      <text>
        <r>
          <rPr>
            <sz val="11"/>
            <color theme="1"/>
            <rFont val="Aptos Narrow"/>
            <family val="2"/>
            <scheme val="minor"/>
          </rPr>
          <t>Andrea Catherine Babativa Baracaldo:
11 MESES 15 DÍAS</t>
        </r>
      </text>
    </comment>
    <comment ref="AI33" authorId="1" shapeId="0" xr:uid="{332C6A85-A6E4-4C77-9AB2-A714109100F9}">
      <text>
        <r>
          <rPr>
            <sz val="11"/>
            <color theme="1"/>
            <rFont val="Aptos Narrow"/>
            <family val="2"/>
            <scheme val="minor"/>
          </rPr>
          <t>Andrea Catherine Babativa Baracaldo:
11 MESES</t>
        </r>
      </text>
    </comment>
    <comment ref="AI34" authorId="1" shapeId="0" xr:uid="{4E93CA3E-D20E-48F0-A70D-12AC6EF55CC5}">
      <text>
        <r>
          <rPr>
            <sz val="11"/>
            <color theme="1"/>
            <rFont val="Aptos Narrow"/>
            <family val="2"/>
            <scheme val="minor"/>
          </rPr>
          <t>Andrea Catherine Babativa Baracaldo:
11 MESES</t>
        </r>
      </text>
    </comment>
    <comment ref="AI35" authorId="1" shapeId="0" xr:uid="{4CC1FC22-3C97-4114-AEA6-836A4B8C8B24}">
      <text>
        <r>
          <rPr>
            <sz val="11"/>
            <color theme="1"/>
            <rFont val="Aptos Narrow"/>
            <family val="2"/>
            <scheme val="minor"/>
          </rPr>
          <t>Andrea Catherine Babativa Baracaldo:
7 MESES Y 4 DÍAS</t>
        </r>
      </text>
    </comment>
    <comment ref="AI36" authorId="1" shapeId="0" xr:uid="{8922D41B-E2B1-4A74-8F9C-78B384362DB0}">
      <text>
        <r>
          <rPr>
            <sz val="11"/>
            <color theme="1"/>
            <rFont val="Aptos Narrow"/>
            <family val="2"/>
            <scheme val="minor"/>
          </rPr>
          <t>Andrea Catherine Babativa Baracaldo:
11 MESES</t>
        </r>
      </text>
    </comment>
    <comment ref="AI37" authorId="1" shapeId="0" xr:uid="{A13488D1-C10B-4C9E-A6ED-F64FBF0A4098}">
      <text>
        <r>
          <rPr>
            <sz val="11"/>
            <color theme="1"/>
            <rFont val="Aptos Narrow"/>
            <family val="2"/>
            <scheme val="minor"/>
          </rPr>
          <t>Andrea Catherine Babativa Baracaldo:
11 MESES 15 DÍAS</t>
        </r>
      </text>
    </comment>
    <comment ref="AI38" authorId="1" shapeId="0" xr:uid="{F79227BB-B158-4748-AE50-629A88864D3B}">
      <text>
        <r>
          <rPr>
            <sz val="11"/>
            <color theme="1"/>
            <rFont val="Aptos Narrow"/>
            <family val="2"/>
            <scheme val="minor"/>
          </rPr>
          <t>Andrea Catherine Babativa Baracaldo:
11 MESES</t>
        </r>
      </text>
    </comment>
    <comment ref="AI39" authorId="1" shapeId="0" xr:uid="{8300F575-B5C4-47B5-9844-3F165885260E}">
      <text>
        <r>
          <rPr>
            <sz val="11"/>
            <color theme="1"/>
            <rFont val="Aptos Narrow"/>
            <family val="2"/>
            <scheme val="minor"/>
          </rPr>
          <t>Andrea Catherine Babativa Baracaldo:
10 MESES</t>
        </r>
      </text>
    </comment>
    <comment ref="BA39" authorId="1" shapeId="0" xr:uid="{75B648CF-D709-412B-A6AE-3C5E51B2FC88}">
      <text>
        <r>
          <rPr>
            <sz val="11"/>
            <color theme="1"/>
            <rFont val="Aptos Narrow"/>
            <family val="2"/>
            <scheme val="minor"/>
          </rPr>
          <t xml:space="preserve">Andrea Catherine Babativa Baracaldo:
Se realiza solicitud por medio del memorando 2025-3-003149
</t>
        </r>
      </text>
    </comment>
    <comment ref="BB39" authorId="1" shapeId="0" xr:uid="{BD87D07D-4CD1-4A53-8D90-C4AFE2600DD1}">
      <text>
        <r>
          <rPr>
            <sz val="11"/>
            <color theme="1"/>
            <rFont val="Aptos Narrow"/>
            <family val="2"/>
            <scheme val="minor"/>
          </rPr>
          <t>Andrea Catherine Babativa Baracaldo:
Se autoriza modificación de cuenta bancaria por medio del memorando 2025-3-003602</t>
        </r>
      </text>
    </comment>
    <comment ref="AI40" authorId="1" shapeId="0" xr:uid="{0A4A8E41-E80D-400D-BD47-BD2130E03368}">
      <text>
        <r>
          <rPr>
            <sz val="11"/>
            <color theme="1"/>
            <rFont val="Aptos Narrow"/>
            <family val="2"/>
            <scheme val="minor"/>
          </rPr>
          <t>Andrea Catherine Babativa Baracaldo:
10 MESES 15 DÍAS</t>
        </r>
      </text>
    </comment>
    <comment ref="AI41" authorId="1" shapeId="0" xr:uid="{C3FAA104-4239-4E4B-B786-7CBDE7CFE16A}">
      <text>
        <r>
          <rPr>
            <sz val="11"/>
            <color theme="1"/>
            <rFont val="Aptos Narrow"/>
            <family val="2"/>
            <scheme val="minor"/>
          </rPr>
          <t>Andrea Catherine Babativa Baracaldo:
10 MESES 15 DÍAS</t>
        </r>
      </text>
    </comment>
    <comment ref="BK41" authorId="1" shapeId="0" xr:uid="{EC4C4796-2DB6-4FE0-88D3-8F0EFBBE0000}">
      <text>
        <r>
          <rPr>
            <sz val="11"/>
            <color theme="1"/>
            <rFont val="Aptos Narrow"/>
            <family val="2"/>
            <scheme val="minor"/>
          </rPr>
          <t>Andrea Catherine Babativa Baracaldo:
Se modifica la fecha de terminación de acuerdo a los detalles dados en Secop:
Teniendo en cuenta el plazo de ejecución establecido en el estudio previo (315 días) y el cumplimiento de los requisitos para el inicio del contrato (15 de enero) se hace necesario ajustar en la plataforma la fecha de terminación del contrato ya que por error involuntario se señaló el 28 de noviembre siendo la correcta el 29 de noviembre de 2025. La presente modificación se hace de oficio y no requiere soporte documental alguno ni aprobación del contratista, ya que a través de esta operación solo se cambiará la fecha de terminación y no implica afectación al valor total del contrato ni al plazo de ejecución total.</t>
        </r>
      </text>
    </comment>
    <comment ref="AI42" authorId="1" shapeId="0" xr:uid="{B4FA92B4-4E7D-47EE-A54D-78905624D13F}">
      <text>
        <r>
          <rPr>
            <sz val="11"/>
            <color theme="1"/>
            <rFont val="Aptos Narrow"/>
            <family val="2"/>
            <scheme val="minor"/>
          </rPr>
          <t>Andrea Catherine Babativa Baracaldo:
11 MESES</t>
        </r>
      </text>
    </comment>
    <comment ref="AI43" authorId="1" shapeId="0" xr:uid="{22638E83-1D23-463A-9E0D-9211AF2CBF33}">
      <text>
        <r>
          <rPr>
            <sz val="11"/>
            <color theme="1"/>
            <rFont val="Aptos Narrow"/>
            <family val="2"/>
            <scheme val="minor"/>
          </rPr>
          <t>Andrea Catherine Babativa Baracaldo:
10 MESES 15 DÍAS</t>
        </r>
      </text>
    </comment>
    <comment ref="AI44" authorId="1" shapeId="0" xr:uid="{A19B7C4E-7293-4A9B-AFAC-E7D0B71A6E6A}">
      <text>
        <r>
          <rPr>
            <sz val="11"/>
            <color theme="1"/>
            <rFont val="Aptos Narrow"/>
            <family val="2"/>
            <scheme val="minor"/>
          </rPr>
          <t>Andrea Catherine Babativa Baracaldo:
10 MESES 15 DÍAS</t>
        </r>
      </text>
    </comment>
    <comment ref="AI45" authorId="1" shapeId="0" xr:uid="{B2EC2023-5B75-4CF4-BB10-8A777E643779}">
      <text>
        <r>
          <rPr>
            <sz val="11"/>
            <color theme="1"/>
            <rFont val="Aptos Narrow"/>
            <family val="2"/>
            <scheme val="minor"/>
          </rPr>
          <t>Andrea Catherine Babativa Baracaldo:
11 MESES</t>
        </r>
      </text>
    </comment>
    <comment ref="AI46" authorId="1" shapeId="0" xr:uid="{B688F7FE-6218-4362-AC03-551D7E934167}">
      <text>
        <r>
          <rPr>
            <sz val="11"/>
            <color theme="1"/>
            <rFont val="Aptos Narrow"/>
            <family val="2"/>
            <scheme val="minor"/>
          </rPr>
          <t>Andrea Catherine Babativa Baracaldo:
11 MESES</t>
        </r>
      </text>
    </comment>
    <comment ref="AI47" authorId="1" shapeId="0" xr:uid="{8182E31F-B134-44AC-B8CD-536671142831}">
      <text>
        <r>
          <rPr>
            <sz val="11"/>
            <color theme="1"/>
            <rFont val="Aptos Narrow"/>
            <family val="2"/>
            <scheme val="minor"/>
          </rPr>
          <t>Andrea Catherine Babativa Baracaldo:
10 MESES 15 DÍAS</t>
        </r>
      </text>
    </comment>
    <comment ref="AI48" authorId="1" shapeId="0" xr:uid="{D4D59F72-FF7F-41C8-86C0-85476829B3B6}">
      <text>
        <r>
          <rPr>
            <sz val="11"/>
            <color theme="1"/>
            <rFont val="Aptos Narrow"/>
            <family val="2"/>
            <scheme val="minor"/>
          </rPr>
          <t>Andrea Catherine Babativa Baracaldo:
11 MESES</t>
        </r>
      </text>
    </comment>
    <comment ref="AI49" authorId="1" shapeId="0" xr:uid="{4EE83A93-A8BB-4F10-A6C4-34ED785F81D2}">
      <text>
        <r>
          <rPr>
            <sz val="11"/>
            <color theme="1"/>
            <rFont val="Aptos Narrow"/>
            <family val="2"/>
            <scheme val="minor"/>
          </rPr>
          <t>Andrea Catherine Babativa Baracaldo:
11 MESES</t>
        </r>
      </text>
    </comment>
    <comment ref="AK49" authorId="1" shapeId="0" xr:uid="{E86C74AE-CC94-40FB-A6D9-EEC7E4B6EE06}">
      <text>
        <r>
          <rPr>
            <sz val="11"/>
            <color theme="1"/>
            <rFont val="Aptos Narrow"/>
            <family val="2"/>
            <scheme val="minor"/>
          </rPr>
          <t>Andrea Catherine Babativa Baracaldo:
Mediante memorando 2025-3-004812 del 14 de marzo se designa como supervisor a Nelson Javier Neva C.C 80202238 DV 4 desde el 14 al 24 de marzo por periodo de vacaciones de Ricardo Esteban Prada.
Mediante memorando 2025-3-005339 del 25 de marzo se designa como supervisor definitivo a Adrián Smith Manrique, anterior supervisor Ricardo Esteban Prada, CC 80073493, DV 1
Mediante memorando 2025-3-006180 del 09 de abril se designa como supervisor definitivo a Oscar Andrés Garzón Zabala, anterior supervisor Adrián Smith Manrique C.C 79977078 DV 4</t>
        </r>
      </text>
    </comment>
    <comment ref="AI50" authorId="1" shapeId="0" xr:uid="{E87E39FC-238F-49FD-8B98-22B94BA183DA}">
      <text>
        <r>
          <rPr>
            <sz val="11"/>
            <color theme="1"/>
            <rFont val="Aptos Narrow"/>
            <family val="2"/>
            <scheme val="minor"/>
          </rPr>
          <t>Andrea Catherine Babativa Baracaldo:
11 MESES</t>
        </r>
      </text>
    </comment>
    <comment ref="AI51" authorId="1" shapeId="0" xr:uid="{B0EDB3BC-B66A-4516-A7C0-AD6421849020}">
      <text>
        <r>
          <rPr>
            <sz val="11"/>
            <color theme="1"/>
            <rFont val="Aptos Narrow"/>
            <family val="2"/>
            <scheme val="minor"/>
          </rPr>
          <t>Andrea Catherine Babativa Baracaldo:
11 MESES</t>
        </r>
      </text>
    </comment>
    <comment ref="AI52" authorId="1" shapeId="0" xr:uid="{D44412D6-61B6-4C6A-A4DC-0C7B93AEDAC9}">
      <text>
        <r>
          <rPr>
            <sz val="11"/>
            <color theme="1"/>
            <rFont val="Aptos Narrow"/>
            <family val="2"/>
            <scheme val="minor"/>
          </rPr>
          <t>Andrea Catherine Babativa Baracaldo:
11 MESES</t>
        </r>
      </text>
    </comment>
    <comment ref="AI53" authorId="1" shapeId="0" xr:uid="{15DB1823-EB08-42BE-989B-16B0B81D6372}">
      <text>
        <r>
          <rPr>
            <sz val="11"/>
            <color theme="1"/>
            <rFont val="Aptos Narrow"/>
            <family val="2"/>
            <scheme val="minor"/>
          </rPr>
          <t>Andrea Catherine Babativa Baracaldo:
11 MESES</t>
        </r>
      </text>
    </comment>
    <comment ref="AI54" authorId="1" shapeId="0" xr:uid="{ABA22902-BF0F-4ACF-AA2C-2BFE9668DB4B}">
      <text>
        <r>
          <rPr>
            <sz val="11"/>
            <color theme="1"/>
            <rFont val="Aptos Narrow"/>
            <family val="2"/>
            <scheme val="minor"/>
          </rPr>
          <t>Andrea Catherine Babativa Baracaldo:
11 MESES</t>
        </r>
      </text>
    </comment>
    <comment ref="AK54" authorId="1" shapeId="0" xr:uid="{4B68B582-A745-494E-BB8C-CA95FAEF8E44}">
      <text>
        <r>
          <rPr>
            <sz val="11"/>
            <color theme="1"/>
            <rFont val="Aptos Narrow"/>
            <family val="2"/>
            <scheme val="minor"/>
          </rPr>
          <t>Andrea Catherine Babativa Baracaldo:
Mediante memorando 2025-3-006180 del 09 de abril se designa como supervisor definitivo a Oscar Andrés Garzón Zabala, anterior supervisor Nelson Javier Neva C.C 80202238 DV 4</t>
        </r>
      </text>
    </comment>
    <comment ref="AI55" authorId="1" shapeId="0" xr:uid="{CEE63AD2-4E85-4F5A-8370-67C8B884D081}">
      <text>
        <r>
          <rPr>
            <sz val="11"/>
            <color theme="1"/>
            <rFont val="Aptos Narrow"/>
            <family val="2"/>
            <scheme val="minor"/>
          </rPr>
          <t xml:space="preserve">Andrea Catherine Babativa Baracaldo:
10 MESES y 26 DÍAS
</t>
        </r>
      </text>
    </comment>
    <comment ref="AI56" authorId="1" shapeId="0" xr:uid="{93E20794-D3B0-48E0-9F51-1E3255D22DCE}">
      <text>
        <r>
          <rPr>
            <sz val="11"/>
            <color theme="1"/>
            <rFont val="Aptos Narrow"/>
            <family val="2"/>
            <scheme val="minor"/>
          </rPr>
          <t>Andrea Catherine Babativa Baracaldo:
10 MESES 15 DÍAS</t>
        </r>
      </text>
    </comment>
    <comment ref="AI57" authorId="1" shapeId="0" xr:uid="{1127B23F-3BB6-46B1-9321-2BA0113B375E}">
      <text>
        <r>
          <rPr>
            <sz val="11"/>
            <color theme="1"/>
            <rFont val="Aptos Narrow"/>
            <family val="2"/>
            <scheme val="minor"/>
          </rPr>
          <t>Andrea Catherine Babativa Baracaldo:
11 MESES</t>
        </r>
      </text>
    </comment>
    <comment ref="AI58" authorId="1" shapeId="0" xr:uid="{29CC2777-E71D-4B16-BE49-89B95DA87AD3}">
      <text>
        <r>
          <rPr>
            <sz val="11"/>
            <color theme="1"/>
            <rFont val="Aptos Narrow"/>
            <family val="2"/>
            <scheme val="minor"/>
          </rPr>
          <t>Andrea Catherine Babativa Baracaldo:
11 MESES</t>
        </r>
      </text>
    </comment>
    <comment ref="AI59" authorId="1" shapeId="0" xr:uid="{EE4F2F67-DFB4-460E-A496-C6C41B567035}">
      <text>
        <r>
          <rPr>
            <sz val="11"/>
            <color theme="1"/>
            <rFont val="Aptos Narrow"/>
            <family val="2"/>
            <scheme val="minor"/>
          </rPr>
          <t>Andrea Catherine Babativa Baracaldo:
10 MESES 15 DÍAS</t>
        </r>
      </text>
    </comment>
    <comment ref="AI60" authorId="1" shapeId="0" xr:uid="{EF37FB99-F8CC-4F4A-BA11-23A1D5B06492}">
      <text>
        <r>
          <rPr>
            <sz val="11"/>
            <color theme="1"/>
            <rFont val="Aptos Narrow"/>
            <family val="2"/>
            <scheme val="minor"/>
          </rPr>
          <t>Andrea Catherine Babativa Baracaldo:
11 MESES</t>
        </r>
      </text>
    </comment>
    <comment ref="AI61" authorId="1" shapeId="0" xr:uid="{B4484101-3C89-49A1-8D53-29BC0C6426FD}">
      <text>
        <r>
          <rPr>
            <sz val="11"/>
            <color theme="1"/>
            <rFont val="Aptos Narrow"/>
            <family val="2"/>
            <scheme val="minor"/>
          </rPr>
          <t xml:space="preserve">Andrea Catherine Babativa Baracaldo:
10 MESES y 26 DÍAS
</t>
        </r>
      </text>
    </comment>
    <comment ref="AI62" authorId="1" shapeId="0" xr:uid="{3DE3C66E-8CDA-4A78-B37A-5745C354E218}">
      <text>
        <r>
          <rPr>
            <sz val="11"/>
            <color theme="1"/>
            <rFont val="Aptos Narrow"/>
            <family val="2"/>
            <scheme val="minor"/>
          </rPr>
          <t>Andrea Catherine Babativa Baracaldo:
10 MESES 15 DÍAS</t>
        </r>
      </text>
    </comment>
    <comment ref="AI63" authorId="1" shapeId="0" xr:uid="{153A5728-C1DB-44A4-85EF-3C27E4E5A1A3}">
      <text>
        <r>
          <rPr>
            <sz val="11"/>
            <color theme="1"/>
            <rFont val="Aptos Narrow"/>
            <family val="2"/>
            <scheme val="minor"/>
          </rPr>
          <t>Andrea Catherine Babativa Baracaldo:
11 MESES</t>
        </r>
      </text>
    </comment>
    <comment ref="AI64" authorId="1" shapeId="0" xr:uid="{CDC6B8C0-334E-4C2A-84EA-42A04A9C7D98}">
      <text>
        <r>
          <rPr>
            <sz val="11"/>
            <color theme="1"/>
            <rFont val="Aptos Narrow"/>
            <family val="2"/>
            <scheme val="minor"/>
          </rPr>
          <t>Andrea Catherine Babativa Baracaldo:
11 MESES</t>
        </r>
      </text>
    </comment>
    <comment ref="AI65" authorId="1" shapeId="0" xr:uid="{90CEA7D1-CA13-4B43-B6F8-763018BA059E}">
      <text>
        <r>
          <rPr>
            <sz val="11"/>
            <color theme="1"/>
            <rFont val="Aptos Narrow"/>
            <family val="2"/>
            <scheme val="minor"/>
          </rPr>
          <t>Andrea Catherine Babativa Baracaldo:
11 MESES</t>
        </r>
      </text>
    </comment>
    <comment ref="AI66" authorId="1" shapeId="0" xr:uid="{59EA6CBA-AA9F-46B2-BF64-1FEA9FC66261}">
      <text>
        <r>
          <rPr>
            <sz val="11"/>
            <color theme="1"/>
            <rFont val="Aptos Narrow"/>
            <family val="2"/>
            <scheme val="minor"/>
          </rPr>
          <t>Andrea Catherine Babativa Baracaldo:
11 MESES</t>
        </r>
      </text>
    </comment>
    <comment ref="AI67" authorId="1" shapeId="0" xr:uid="{87C9D131-12AA-44B6-8439-7E9EE2EB1FE5}">
      <text>
        <r>
          <rPr>
            <sz val="11"/>
            <color theme="1"/>
            <rFont val="Aptos Narrow"/>
            <family val="2"/>
            <scheme val="minor"/>
          </rPr>
          <t>Andrea Catherine Babativa Baracaldo:
11 MESES</t>
        </r>
      </text>
    </comment>
    <comment ref="AI68" authorId="1" shapeId="0" xr:uid="{0CF92D70-7D7B-4353-A0F2-4447C00697D7}">
      <text>
        <r>
          <rPr>
            <sz val="11"/>
            <color theme="1"/>
            <rFont val="Aptos Narrow"/>
            <family val="2"/>
            <scheme val="minor"/>
          </rPr>
          <t>Andrea Catherine Babativa Baracaldo:
11 MESES</t>
        </r>
      </text>
    </comment>
    <comment ref="AI69" authorId="1" shapeId="0" xr:uid="{E3F96CF1-E148-450B-A640-4B267367F26A}">
      <text>
        <r>
          <rPr>
            <sz val="11"/>
            <color theme="1"/>
            <rFont val="Aptos Narrow"/>
            <family val="2"/>
            <scheme val="minor"/>
          </rPr>
          <t>Andrea Catherine Babativa Baracaldo:
11 MESES</t>
        </r>
      </text>
    </comment>
    <comment ref="AI70" authorId="1" shapeId="0" xr:uid="{A03DA156-BC45-4891-8EEB-4CE26B535D63}">
      <text>
        <r>
          <rPr>
            <sz val="11"/>
            <color theme="1"/>
            <rFont val="Aptos Narrow"/>
            <family val="2"/>
            <scheme val="minor"/>
          </rPr>
          <t>Andrea Catherine Babativa Baracaldo:
10 MESES</t>
        </r>
      </text>
    </comment>
    <comment ref="AI71" authorId="1" shapeId="0" xr:uid="{A561DE76-6CB4-452E-9242-B4B417761B89}">
      <text>
        <r>
          <rPr>
            <sz val="11"/>
            <color theme="1"/>
            <rFont val="Aptos Narrow"/>
            <family val="2"/>
            <scheme val="minor"/>
          </rPr>
          <t>Andrea Catherine Babativa Baracaldo:
11 MESES</t>
        </r>
      </text>
    </comment>
    <comment ref="AI72" authorId="1" shapeId="0" xr:uid="{B79A95E9-41F0-4B99-9417-CF50571E848F}">
      <text>
        <r>
          <rPr>
            <sz val="11"/>
            <color theme="1"/>
            <rFont val="Aptos Narrow"/>
            <family val="2"/>
            <scheme val="minor"/>
          </rPr>
          <t>Andrea Catherine Babativa Baracaldo:
11 MESES</t>
        </r>
      </text>
    </comment>
    <comment ref="AI73" authorId="1" shapeId="0" xr:uid="{128D497A-54FC-45C1-8C09-EB7B97B6F7B9}">
      <text>
        <r>
          <rPr>
            <sz val="11"/>
            <color theme="1"/>
            <rFont val="Aptos Narrow"/>
            <family val="2"/>
            <scheme val="minor"/>
          </rPr>
          <t>Andrea Catherine Babativa Baracaldo:
11 MESES</t>
        </r>
      </text>
    </comment>
    <comment ref="AI74" authorId="1" shapeId="0" xr:uid="{7581B9E0-DFD8-4533-985D-E0B85E95D5D6}">
      <text>
        <r>
          <rPr>
            <sz val="11"/>
            <color theme="1"/>
            <rFont val="Aptos Narrow"/>
            <family val="2"/>
            <scheme val="minor"/>
          </rPr>
          <t>Andrea Catherine Babativa Baracaldo:
11 MESES</t>
        </r>
      </text>
    </comment>
    <comment ref="AI75" authorId="1" shapeId="0" xr:uid="{86F86744-500C-4518-A382-6709307F3373}">
      <text>
        <r>
          <rPr>
            <sz val="11"/>
            <color theme="1"/>
            <rFont val="Aptos Narrow"/>
            <family val="2"/>
            <scheme val="minor"/>
          </rPr>
          <t>Andrea Catherine Babativa Baracaldo:
11 MESES</t>
        </r>
      </text>
    </comment>
    <comment ref="AI76" authorId="1" shapeId="0" xr:uid="{AC6DB0A5-07EF-45A7-8435-1DB595B724E9}">
      <text>
        <r>
          <rPr>
            <sz val="11"/>
            <color theme="1"/>
            <rFont val="Aptos Narrow"/>
            <family val="2"/>
            <scheme val="minor"/>
          </rPr>
          <t>Andrea Catherine Babativa Baracaldo:
11 MESES</t>
        </r>
      </text>
    </comment>
    <comment ref="AI77" authorId="1" shapeId="0" xr:uid="{F6151247-A69D-49C1-BB0A-9B12E6DF3C83}">
      <text>
        <r>
          <rPr>
            <sz val="11"/>
            <color theme="1"/>
            <rFont val="Aptos Narrow"/>
            <family val="2"/>
            <scheme val="minor"/>
          </rPr>
          <t>Andrea Catherine Babativa Baracaldo:
11 MESES</t>
        </r>
      </text>
    </comment>
    <comment ref="AI78" authorId="1" shapeId="0" xr:uid="{BDC815AD-3C56-43E2-A792-180236583C53}">
      <text>
        <r>
          <rPr>
            <sz val="11"/>
            <color theme="1"/>
            <rFont val="Aptos Narrow"/>
            <family val="2"/>
            <scheme val="minor"/>
          </rPr>
          <t>Andrea Catherine Babativa Baracaldo:
11 MESES</t>
        </r>
      </text>
    </comment>
    <comment ref="AI79" authorId="1" shapeId="0" xr:uid="{BF218F3D-1792-492F-8EA5-C5EE1ED04AEF}">
      <text>
        <r>
          <rPr>
            <sz val="11"/>
            <color theme="1"/>
            <rFont val="Aptos Narrow"/>
            <family val="2"/>
            <scheme val="minor"/>
          </rPr>
          <t>Andrea Catherine Babativa Baracaldo:
11 MESES</t>
        </r>
      </text>
    </comment>
    <comment ref="AI80" authorId="1" shapeId="0" xr:uid="{946C605A-6F97-4779-BF57-FA7799326814}">
      <text>
        <r>
          <rPr>
            <sz val="11"/>
            <color theme="1"/>
            <rFont val="Aptos Narrow"/>
            <family val="2"/>
            <scheme val="minor"/>
          </rPr>
          <t>Andrea Catherine Babativa Baracaldo:
11 MESES</t>
        </r>
      </text>
    </comment>
    <comment ref="AI81" authorId="1" shapeId="0" xr:uid="{582F2384-1BDC-4608-8599-70CE2C736291}">
      <text>
        <r>
          <rPr>
            <sz val="11"/>
            <color theme="1"/>
            <rFont val="Aptos Narrow"/>
            <family val="2"/>
            <scheme val="minor"/>
          </rPr>
          <t>Andrea Catherine Babativa Baracaldo:
10 MESES</t>
        </r>
      </text>
    </comment>
    <comment ref="AI82" authorId="1" shapeId="0" xr:uid="{30DE76A5-1060-4B81-A65E-0CB8B3E35114}">
      <text>
        <r>
          <rPr>
            <sz val="11"/>
            <color theme="1"/>
            <rFont val="Aptos Narrow"/>
            <family val="2"/>
            <scheme val="minor"/>
          </rPr>
          <t>Andrea Catherine Babativa Baracaldo:
11 MESES</t>
        </r>
      </text>
    </comment>
    <comment ref="AI83" authorId="1" shapeId="0" xr:uid="{A2CA2E9D-2F81-486C-A6AD-D7F2BC96399E}">
      <text>
        <r>
          <rPr>
            <sz val="11"/>
            <color theme="1"/>
            <rFont val="Aptos Narrow"/>
            <family val="2"/>
            <scheme val="minor"/>
          </rPr>
          <t>Andrea Catherine Babativa Baracaldo:
10 MESES 15 DÍAS</t>
        </r>
      </text>
    </comment>
    <comment ref="AI84" authorId="1" shapeId="0" xr:uid="{F64263C4-3F3E-40C7-BF2E-539E611A0A42}">
      <text>
        <r>
          <rPr>
            <sz val="11"/>
            <color theme="1"/>
            <rFont val="Aptos Narrow"/>
            <family val="2"/>
            <scheme val="minor"/>
          </rPr>
          <t>Andrea Catherine Babativa Baracaldo:
10 MESES 15 DÍAS</t>
        </r>
      </text>
    </comment>
    <comment ref="AI85" authorId="1" shapeId="0" xr:uid="{94E6E866-709D-4F95-ACA8-ECF15CF5DD0E}">
      <text>
        <r>
          <rPr>
            <sz val="11"/>
            <color theme="1"/>
            <rFont val="Aptos Narrow"/>
            <family val="2"/>
            <scheme val="minor"/>
          </rPr>
          <t>Andrea Catherine Babativa Baracaldo:
10 MESES 15 DÍAS</t>
        </r>
      </text>
    </comment>
    <comment ref="AI86" authorId="1" shapeId="0" xr:uid="{4A6516A7-0382-4882-B2BA-B49F4E251AF2}">
      <text>
        <r>
          <rPr>
            <sz val="11"/>
            <color theme="1"/>
            <rFont val="Aptos Narrow"/>
            <family val="2"/>
            <scheme val="minor"/>
          </rPr>
          <t>Andrea Catherine Babativa Baracaldo:
11 MESES</t>
        </r>
      </text>
    </comment>
    <comment ref="AI87" authorId="1" shapeId="0" xr:uid="{5FEF160D-61DD-4743-BFF9-FD3A19508873}">
      <text>
        <r>
          <rPr>
            <sz val="11"/>
            <color theme="1"/>
            <rFont val="Aptos Narrow"/>
            <family val="2"/>
            <scheme val="minor"/>
          </rPr>
          <t>Andrea Catherine Babativa Baracaldo:
11 MESES</t>
        </r>
      </text>
    </comment>
    <comment ref="AI88" authorId="1" shapeId="0" xr:uid="{EC074AF5-B264-46DA-BEAC-8777C91B2180}">
      <text>
        <r>
          <rPr>
            <sz val="11"/>
            <color theme="1"/>
            <rFont val="Aptos Narrow"/>
            <family val="2"/>
            <scheme val="minor"/>
          </rPr>
          <t>Andrea Catherine Babativa Baracaldo:
10 MESES</t>
        </r>
      </text>
    </comment>
    <comment ref="AI89" authorId="1" shapeId="0" xr:uid="{1914DF2C-87AD-499D-B330-814583A0FA26}">
      <text>
        <r>
          <rPr>
            <sz val="11"/>
            <color theme="1"/>
            <rFont val="Aptos Narrow"/>
            <family val="2"/>
            <scheme val="minor"/>
          </rPr>
          <t>Andrea Catherine Babativa Baracaldo:
11 MESES</t>
        </r>
      </text>
    </comment>
    <comment ref="AI90" authorId="1" shapeId="0" xr:uid="{BA2D4BAC-F99E-4A4B-9C39-49978341FD1A}">
      <text>
        <r>
          <rPr>
            <sz val="11"/>
            <color theme="1"/>
            <rFont val="Aptos Narrow"/>
            <family val="2"/>
            <scheme val="minor"/>
          </rPr>
          <t>Andrea Catherine Babativa Baracaldo:
11 MESES</t>
        </r>
      </text>
    </comment>
    <comment ref="AI91" authorId="1" shapeId="0" xr:uid="{63BF79A8-8482-4517-BDB9-45619DA03AFE}">
      <text>
        <r>
          <rPr>
            <sz val="11"/>
            <color theme="1"/>
            <rFont val="Aptos Narrow"/>
            <family val="2"/>
            <scheme val="minor"/>
          </rPr>
          <t>Andrea Catherine Babativa Baracaldo:
11 MESES</t>
        </r>
      </text>
    </comment>
    <comment ref="AI92" authorId="1" shapeId="0" xr:uid="{6EDB3161-8097-4946-ACFB-A27D996108E2}">
      <text>
        <r>
          <rPr>
            <sz val="11"/>
            <color theme="1"/>
            <rFont val="Aptos Narrow"/>
            <family val="2"/>
            <scheme val="minor"/>
          </rPr>
          <t>Andrea Catherine Babativa Baracaldo:
10 MESES 15 DÍAS</t>
        </r>
      </text>
    </comment>
    <comment ref="AI93" authorId="1" shapeId="0" xr:uid="{C493A002-85B5-4CDA-9B53-0FF521FFBF2C}">
      <text>
        <r>
          <rPr>
            <sz val="11"/>
            <color theme="1"/>
            <rFont val="Aptos Narrow"/>
            <family val="2"/>
            <scheme val="minor"/>
          </rPr>
          <t>Andrea Catherine Babativa Baracaldo:
10 MESES 15 DÍAS</t>
        </r>
      </text>
    </comment>
    <comment ref="BA93" authorId="1" shapeId="0" xr:uid="{E234E08C-F12E-4D1F-9150-5E8E9CC2E060}">
      <text>
        <r>
          <rPr>
            <sz val="11"/>
            <color theme="1"/>
            <rFont val="Aptos Narrow"/>
            <family val="2"/>
            <scheme val="minor"/>
          </rPr>
          <t>Andrea Catherine Babativa Baracaldo:
Se solicita por medio del memorando 2025-3-006860</t>
        </r>
      </text>
    </comment>
    <comment ref="BB93" authorId="1" shapeId="0" xr:uid="{D26F1D65-CA09-4057-85A0-76702582788B}">
      <text>
        <r>
          <rPr>
            <sz val="11"/>
            <color theme="1"/>
            <rFont val="Aptos Narrow"/>
            <family val="2"/>
            <scheme val="minor"/>
          </rPr>
          <t>Andrea Catherine Babativa Baracaldo:
Se autoriza por medio del memorando 2025-3-007087</t>
        </r>
      </text>
    </comment>
    <comment ref="BK93" authorId="1" shapeId="0" xr:uid="{480F5B88-BE9D-442A-A914-7339E1878335}">
      <text>
        <r>
          <rPr>
            <sz val="11"/>
            <color theme="1"/>
            <rFont val="Aptos Narrow"/>
            <family val="2"/>
            <scheme val="minor"/>
          </rPr>
          <t xml:space="preserve">Andrea Catherine Babativa Baracaldo:
Fecha inicial de terminación 11/12/2025
</t>
        </r>
      </text>
    </comment>
    <comment ref="AI94" authorId="1" shapeId="0" xr:uid="{29F767E0-F498-4265-AF5A-16E6E1939021}">
      <text>
        <r>
          <rPr>
            <sz val="11"/>
            <color theme="1"/>
            <rFont val="Aptos Narrow"/>
            <family val="2"/>
            <scheme val="minor"/>
          </rPr>
          <t>Andrea Catherine Babativa Baracaldo:
10 MESES 24 DÍAS</t>
        </r>
      </text>
    </comment>
    <comment ref="AK94" authorId="1" shapeId="0" xr:uid="{F8103FD1-BF34-4B57-B8B7-BCA0506E304A}">
      <text>
        <r>
          <rPr>
            <sz val="11"/>
            <color theme="1"/>
            <rFont val="Aptos Narrow"/>
            <family val="2"/>
            <scheme val="minor"/>
          </rPr>
          <t>Andrea Catherine Babativa Baracaldo:
Mediante memorando  2025-3-002808 del 05 de febrero se designa como supervisor definitivo a Juan Hernando Velasco, anterior supervisor Juan Fernando Mora Gamboa, CC 1010228098, DV 9
Mediante memorando 2025-3-004907 del 17 de marzo se designa como supervisor definitivo a Lina Eugenia Daza Roja, anterior supervisor Juan Hernando Velasco, CC 80842959, DV 1</t>
        </r>
      </text>
    </comment>
    <comment ref="AI95" authorId="1" shapeId="0" xr:uid="{21335CAC-3F8B-433C-B75E-44BAAB859CEC}">
      <text>
        <r>
          <rPr>
            <sz val="11"/>
            <color theme="1"/>
            <rFont val="Aptos Narrow"/>
            <family val="2"/>
            <scheme val="minor"/>
          </rPr>
          <t>Andrea Catherine Babativa Baracaldo:
10 MESES 15 DÍAS</t>
        </r>
      </text>
    </comment>
    <comment ref="AK95" authorId="1" shapeId="0" xr:uid="{9076F501-A97C-4E8D-8B32-C270D74CE8DB}">
      <text>
        <r>
          <rPr>
            <sz val="11"/>
            <color theme="1"/>
            <rFont val="Aptos Narrow"/>
            <family val="2"/>
            <scheme val="minor"/>
          </rPr>
          <t>Andrea Catherine Babativa Baracaldo:
Mediante memorando 2025-3-004814 del 14 de marzo se designa como supervisor a Luis Fernando Sandoval C.C 79047298 DV 8 desde el 14 al 24 de marzo por periodo de vacaciones de Ricardo Esteban Prada.
Mediante memorando 2025-3-005339 del 25 de marzo se designa como supervisor definitivo a Adrián Smith Manrique, anterior supervisor Ricardo Esteban Prada, CC 80073493, DV 1</t>
        </r>
      </text>
    </comment>
    <comment ref="AI96" authorId="1" shapeId="0" xr:uid="{5476AFB4-826C-42D3-9BFD-0E04EFD54894}">
      <text>
        <r>
          <rPr>
            <sz val="11"/>
            <color theme="1"/>
            <rFont val="Aptos Narrow"/>
            <family val="2"/>
            <scheme val="minor"/>
          </rPr>
          <t>Andrea Catherine Babativa Baracaldo:
10 MESES 15 DÍAS</t>
        </r>
      </text>
    </comment>
    <comment ref="AK96" authorId="1" shapeId="0" xr:uid="{1D8C7B76-3644-447A-B1C4-DD829853B801}">
      <text>
        <r>
          <rPr>
            <sz val="11"/>
            <color theme="1"/>
            <rFont val="Aptos Narrow"/>
            <family val="2"/>
            <scheme val="minor"/>
          </rPr>
          <t xml:space="preserve">Andrea Catherine Babativa Baracaldo:
Mediante memorando 2025-3-003933 del 25 de febrero se designa como supervisor a Luis Fernando Sandoval C.C 79047298 DV 8 desde el 03 al 24 de marzo por periodo de vacaciones de Adrián Smith Manrique.
Mediante memorando 2025-3-006179 del 09 de abril se designa como supervisor definitivo a Nelson Javier Neva, anterior supervisor Adrián Smith Manrique C.C 79977078 DV 4
</t>
        </r>
      </text>
    </comment>
    <comment ref="AI97" authorId="1" shapeId="0" xr:uid="{B6127E55-6442-46E0-AB97-D519F0015BDD}">
      <text>
        <r>
          <rPr>
            <sz val="11"/>
            <color theme="1"/>
            <rFont val="Aptos Narrow"/>
            <family val="2"/>
            <scheme val="minor"/>
          </rPr>
          <t>Andrea Catherine Babativa Baracaldo:
9 MESES</t>
        </r>
      </text>
    </comment>
    <comment ref="AI98" authorId="1" shapeId="0" xr:uid="{B538305F-BED8-44D3-AB71-696CE27429E2}">
      <text>
        <r>
          <rPr>
            <sz val="11"/>
            <color theme="1"/>
            <rFont val="Aptos Narrow"/>
            <family val="2"/>
            <scheme val="minor"/>
          </rPr>
          <t>Andrea Catherine Babativa Baracaldo:
11 MESES</t>
        </r>
      </text>
    </comment>
    <comment ref="AI99" authorId="1" shapeId="0" xr:uid="{C4993CEC-5DBC-4C52-959C-01409E019996}">
      <text>
        <r>
          <rPr>
            <sz val="11"/>
            <color theme="1"/>
            <rFont val="Aptos Narrow"/>
            <family val="2"/>
            <scheme val="minor"/>
          </rPr>
          <t>Andrea Catherine Babativa Baracaldo:
10 MESES</t>
        </r>
      </text>
    </comment>
    <comment ref="AI100" authorId="1" shapeId="0" xr:uid="{E262E094-BE84-4D27-9A93-121318C5811B}">
      <text>
        <r>
          <rPr>
            <sz val="11"/>
            <color theme="1"/>
            <rFont val="Aptos Narrow"/>
            <family val="2"/>
            <scheme val="minor"/>
          </rPr>
          <t>Andrea Catherine Babativa Baracaldo:
10 MESES</t>
        </r>
      </text>
    </comment>
    <comment ref="AK100" authorId="1" shapeId="0" xr:uid="{CEA0C00A-538F-44B4-A5BF-B2E0131AABBB}">
      <text>
        <r>
          <rPr>
            <sz val="11"/>
            <color theme="1"/>
            <rFont val="Aptos Narrow"/>
            <family val="2"/>
            <scheme val="minor"/>
          </rPr>
          <t>Andrea Catherine Babativa Baracaldo:
Mediante memorando 2025-3-004811 del 14 de marzo se designa como supervisor definitivo a Leonardo Carlos Bettin, anterior supervisor Lina Eugenia Daza Rojas, CC 52869957, DV 2
Mediante memorando 2025-3-005998 del 07 de abril se designa como supervisor definitivo a Elkin Paúl Rodríguez Saénz, anterior supervisor Leonardo Carlos Bettin C.C 78675558 DV 8</t>
        </r>
      </text>
    </comment>
    <comment ref="AI101" authorId="1" shapeId="0" xr:uid="{226817F3-5E22-4542-9A68-168028175629}">
      <text>
        <r>
          <rPr>
            <sz val="11"/>
            <color theme="1"/>
            <rFont val="Aptos Narrow"/>
            <family val="2"/>
            <scheme val="minor"/>
          </rPr>
          <t>Andrea Catherine Babativa Baracaldo:
10 MESES 15 DÍAS</t>
        </r>
      </text>
    </comment>
    <comment ref="AI102" authorId="1" shapeId="0" xr:uid="{093A5C14-55EA-4048-843F-4CF233B632D0}">
      <text>
        <r>
          <rPr>
            <sz val="11"/>
            <color theme="1"/>
            <rFont val="Aptos Narrow"/>
            <family val="2"/>
            <scheme val="minor"/>
          </rPr>
          <t>Andrea Catherine Babativa Baracaldo:
10 MESES 15 DÍAS</t>
        </r>
      </text>
    </comment>
    <comment ref="AK102" authorId="1" shapeId="0" xr:uid="{CEB53CE6-7CB4-4BB8-A10D-375555F727D9}">
      <text>
        <r>
          <rPr>
            <sz val="11"/>
            <color theme="1"/>
            <rFont val="Aptos Narrow"/>
            <family val="2"/>
            <scheme val="minor"/>
          </rPr>
          <t xml:space="preserve">Andrea Catherine Babativa Baracaldo:
Mediante memorando 2025-3-004814 del 14 de marzo se designa como supervisor a Luis Fernando Sandoval C.C 79047298 DV 8 desde el 14 al 24 de marzo por periodo de vacaciones de Ricardo Esteban Prada.
Mediante memorando 2025-3-005339 del 25 de marzo se designa como supervisor definitivo a Adrián Smith Manrique, anterior supervisor Ricardo Esteban Prada, CC 80073493, DV 1
</t>
        </r>
      </text>
    </comment>
    <comment ref="AI103" authorId="1" shapeId="0" xr:uid="{413D104A-0711-4E4F-9D5B-BCDF50BB5DEF}">
      <text>
        <r>
          <rPr>
            <sz val="11"/>
            <color theme="1"/>
            <rFont val="Aptos Narrow"/>
            <family val="2"/>
            <scheme val="minor"/>
          </rPr>
          <t>Andrea Catherine Babativa Baracaldo:
10 MESES 15 DÍAS</t>
        </r>
      </text>
    </comment>
    <comment ref="AI104" authorId="1" shapeId="0" xr:uid="{2647C687-FB9D-4E8D-AD3C-1EBD64343603}">
      <text>
        <r>
          <rPr>
            <sz val="11"/>
            <color theme="1"/>
            <rFont val="Aptos Narrow"/>
            <family val="2"/>
            <scheme val="minor"/>
          </rPr>
          <t>Andrea Catherine Babativa Baracaldo:
10 MESES 15 DÍAS</t>
        </r>
      </text>
    </comment>
    <comment ref="AI105" authorId="1" shapeId="0" xr:uid="{31171026-045F-4EEA-B657-88C46EF11D0B}">
      <text>
        <r>
          <rPr>
            <sz val="11"/>
            <color theme="1"/>
            <rFont val="Aptos Narrow"/>
            <family val="2"/>
            <scheme val="minor"/>
          </rPr>
          <t>Andrea Catherine Babativa Baracaldo:
10 MESES</t>
        </r>
      </text>
    </comment>
    <comment ref="AI106" authorId="1" shapeId="0" xr:uid="{07DA53A8-F0AF-487E-8A1D-57D571E5E0B7}">
      <text>
        <r>
          <rPr>
            <sz val="11"/>
            <color theme="1"/>
            <rFont val="Aptos Narrow"/>
            <family val="2"/>
            <scheme val="minor"/>
          </rPr>
          <t>Andrea Catherine Babativa Baracaldo:
10 MESES</t>
        </r>
      </text>
    </comment>
    <comment ref="AI107" authorId="1" shapeId="0" xr:uid="{D958B122-CED7-489F-8487-4BFF431DCDE2}">
      <text>
        <r>
          <rPr>
            <sz val="11"/>
            <color theme="1"/>
            <rFont val="Aptos Narrow"/>
            <family val="2"/>
            <scheme val="minor"/>
          </rPr>
          <t>Andrea Catherine Babativa Baracaldo:
11 MESES</t>
        </r>
      </text>
    </comment>
    <comment ref="AI108" authorId="1" shapeId="0" xr:uid="{C87EFEBD-C34D-4B67-AC9B-52A099E5F908}">
      <text>
        <r>
          <rPr>
            <sz val="11"/>
            <color theme="1"/>
            <rFont val="Aptos Narrow"/>
            <family val="2"/>
            <scheme val="minor"/>
          </rPr>
          <t>Andrea Catherine Babativa Baracaldo:
10 MESES 15 DÍAS</t>
        </r>
      </text>
    </comment>
    <comment ref="AI109" authorId="1" shapeId="0" xr:uid="{F6E6DF7B-179C-4D4D-87AE-73B17D12DB77}">
      <text>
        <r>
          <rPr>
            <sz val="11"/>
            <color theme="1"/>
            <rFont val="Aptos Narrow"/>
            <family val="2"/>
            <scheme val="minor"/>
          </rPr>
          <t>Andrea Catherine Babativa Baracaldo:
11 MESES</t>
        </r>
      </text>
    </comment>
    <comment ref="AI110" authorId="1" shapeId="0" xr:uid="{74CAFE54-B2FD-4A2F-873D-3B55108C61B6}">
      <text>
        <r>
          <rPr>
            <sz val="11"/>
            <color theme="1"/>
            <rFont val="Aptos Narrow"/>
            <family val="2"/>
            <scheme val="minor"/>
          </rPr>
          <t>Andrea Catherine Babativa Baracaldo:
10 MESES 15 DÍAS</t>
        </r>
      </text>
    </comment>
    <comment ref="AI111" authorId="1" shapeId="0" xr:uid="{9AB1C2AF-E63D-4BCF-BBE2-2A944A0C25C8}">
      <text>
        <r>
          <rPr>
            <sz val="11"/>
            <color theme="1"/>
            <rFont val="Aptos Narrow"/>
            <family val="2"/>
            <scheme val="minor"/>
          </rPr>
          <t>Andrea Catherine Babativa Baracaldo:
10 MESES 15 DÍAS</t>
        </r>
      </text>
    </comment>
    <comment ref="AI112" authorId="1" shapeId="0" xr:uid="{998C81DC-6F0E-4AB5-9AEE-882601ED1015}">
      <text>
        <r>
          <rPr>
            <sz val="11"/>
            <color theme="1"/>
            <rFont val="Aptos Narrow"/>
            <family val="2"/>
            <scheme val="minor"/>
          </rPr>
          <t>Andrea Catherine Babativa Baracaldo:
11 MESES</t>
        </r>
      </text>
    </comment>
    <comment ref="BA112" authorId="1" shapeId="0" xr:uid="{E5D5EE77-1E67-463C-AB2F-9C41BDB87460}">
      <text>
        <r>
          <rPr>
            <sz val="11"/>
            <color theme="1"/>
            <rFont val="Aptos Narrow"/>
            <family val="2"/>
            <scheme val="minor"/>
          </rPr>
          <t xml:space="preserve">Andrea Catherine Babativa Baracaldo:
Se solicita por medio del memorando 2025-3-004582
Aclaración de la solicitud del memorando 2025-3-004805 del 13/03/2025
</t>
        </r>
      </text>
    </comment>
    <comment ref="BB112" authorId="1" shapeId="0" xr:uid="{A5F4B173-2645-4FA1-8AA2-0DAB08F18F08}">
      <text>
        <r>
          <rPr>
            <sz val="11"/>
            <color theme="1"/>
            <rFont val="Aptos Narrow"/>
            <family val="2"/>
            <scheme val="minor"/>
          </rPr>
          <t>Andrea Catherine Babativa Baracaldo:
Se autoriza por medio del memorando 2025-3-004916</t>
        </r>
      </text>
    </comment>
    <comment ref="AI113" authorId="1" shapeId="0" xr:uid="{33309F73-5912-4054-9A31-040CABC0DC30}">
      <text>
        <r>
          <rPr>
            <sz val="11"/>
            <color theme="1"/>
            <rFont val="Aptos Narrow"/>
            <family val="2"/>
            <scheme val="minor"/>
          </rPr>
          <t>Andrea Catherine Babativa Baracaldo:
11 MESES</t>
        </r>
      </text>
    </comment>
    <comment ref="AI114" authorId="1" shapeId="0" xr:uid="{DB03EA4B-4A42-4F5C-90D3-B8BAD2BB1E19}">
      <text>
        <r>
          <rPr>
            <sz val="11"/>
            <color theme="1"/>
            <rFont val="Aptos Narrow"/>
            <family val="2"/>
            <scheme val="minor"/>
          </rPr>
          <t>Andrea Catherine Babativa Baracaldo:
11 MESES</t>
        </r>
      </text>
    </comment>
    <comment ref="AI115" authorId="1" shapeId="0" xr:uid="{FB9B4DB6-CA06-406F-A009-6C50637BD683}">
      <text>
        <r>
          <rPr>
            <sz val="11"/>
            <color theme="1"/>
            <rFont val="Aptos Narrow"/>
            <family val="2"/>
            <scheme val="minor"/>
          </rPr>
          <t>Andrea Catherine Babativa Baracaldo:
10 MESES 15 DÍAS</t>
        </r>
      </text>
    </comment>
    <comment ref="AI116" authorId="1" shapeId="0" xr:uid="{5E576FDC-301F-48DF-ADEB-93CDC9B009B9}">
      <text>
        <r>
          <rPr>
            <sz val="11"/>
            <color theme="1"/>
            <rFont val="Aptos Narrow"/>
            <family val="2"/>
            <scheme val="minor"/>
          </rPr>
          <t>Andrea Catherine Babativa Baracaldo:
10 MESES</t>
        </r>
      </text>
    </comment>
    <comment ref="AI117" authorId="1" shapeId="0" xr:uid="{E1065176-AB39-4176-8FEF-BFFA8D970664}">
      <text>
        <r>
          <rPr>
            <sz val="11"/>
            <color theme="1"/>
            <rFont val="Aptos Narrow"/>
            <family val="2"/>
            <scheme val="minor"/>
          </rPr>
          <t>Andrea Catherine Babativa Baracaldo:
10 MESES</t>
        </r>
      </text>
    </comment>
    <comment ref="AI118" authorId="1" shapeId="0" xr:uid="{5BFC975B-5437-4712-9012-070CDD04B08C}">
      <text>
        <r>
          <rPr>
            <sz val="11"/>
            <color theme="1"/>
            <rFont val="Aptos Narrow"/>
            <family val="2"/>
            <scheme val="minor"/>
          </rPr>
          <t>Andrea Catherine Babativa Baracaldo:
10 MESES</t>
        </r>
      </text>
    </comment>
    <comment ref="AI119" authorId="1" shapeId="0" xr:uid="{B4446C9A-27F8-45DD-8E5C-B10A28AFF7CF}">
      <text>
        <r>
          <rPr>
            <sz val="11"/>
            <color theme="1"/>
            <rFont val="Aptos Narrow"/>
            <family val="2"/>
            <scheme val="minor"/>
          </rPr>
          <t>Andrea Catherine Babativa Baracaldo:
11 MESES</t>
        </r>
      </text>
    </comment>
    <comment ref="AI120" authorId="1" shapeId="0" xr:uid="{B34FD1A0-45F9-4000-9C5A-0AD46637B928}">
      <text>
        <r>
          <rPr>
            <sz val="11"/>
            <color theme="1"/>
            <rFont val="Aptos Narrow"/>
            <family val="2"/>
            <scheme val="minor"/>
          </rPr>
          <t>Andrea Catherine Babativa Baracaldo:
11 MESES</t>
        </r>
      </text>
    </comment>
    <comment ref="AI121" authorId="1" shapeId="0" xr:uid="{C374B936-FCFD-41AD-87DD-F5D937B5C2CB}">
      <text>
        <r>
          <rPr>
            <sz val="11"/>
            <color theme="1"/>
            <rFont val="Aptos Narrow"/>
            <family val="2"/>
            <scheme val="minor"/>
          </rPr>
          <t>Andrea Catherine Babativa Baracaldo:
10 MESES</t>
        </r>
      </text>
    </comment>
    <comment ref="AI122" authorId="1" shapeId="0" xr:uid="{40727AEF-CD41-4F28-8E77-4BC118C088A2}">
      <text>
        <r>
          <rPr>
            <sz val="11"/>
            <color theme="1"/>
            <rFont val="Aptos Narrow"/>
            <family val="2"/>
            <scheme val="minor"/>
          </rPr>
          <t>Andrea Catherine Babativa Baracaldo:
10 MESES</t>
        </r>
      </text>
    </comment>
    <comment ref="AI123" authorId="1" shapeId="0" xr:uid="{45D0FAEB-3592-4237-823D-CEDEE4F30FB8}">
      <text>
        <r>
          <rPr>
            <sz val="11"/>
            <color theme="1"/>
            <rFont val="Aptos Narrow"/>
            <family val="2"/>
            <scheme val="minor"/>
          </rPr>
          <t>Andrea Catherine Babativa Baracaldo:
10 MESES</t>
        </r>
      </text>
    </comment>
    <comment ref="AI124" authorId="1" shapeId="0" xr:uid="{F56161A8-B905-41E8-80E4-D322491B6977}">
      <text>
        <r>
          <rPr>
            <sz val="11"/>
            <color theme="1"/>
            <rFont val="Aptos Narrow"/>
            <family val="2"/>
            <scheme val="minor"/>
          </rPr>
          <t>Andrea Catherine Babativa Baracaldo:
11 MESES</t>
        </r>
      </text>
    </comment>
    <comment ref="AI125" authorId="1" shapeId="0" xr:uid="{1E363FCE-DC03-4908-A406-64143AE579E1}">
      <text>
        <r>
          <rPr>
            <sz val="11"/>
            <color theme="1"/>
            <rFont val="Aptos Narrow"/>
            <family val="2"/>
            <scheme val="minor"/>
          </rPr>
          <t>Andrea Catherine Babativa Baracaldo:
10 MESES 15 DÍAS</t>
        </r>
      </text>
    </comment>
    <comment ref="AI126" authorId="1" shapeId="0" xr:uid="{C1FBDA43-05EC-4C62-9F5D-5FB1A6F30009}">
      <text>
        <r>
          <rPr>
            <sz val="11"/>
            <color theme="1"/>
            <rFont val="Aptos Narrow"/>
            <family val="2"/>
            <scheme val="minor"/>
          </rPr>
          <t>Andrea Catherine Babativa Baracaldo:
10 MESES 15 DÍAS</t>
        </r>
      </text>
    </comment>
    <comment ref="AI127" authorId="1" shapeId="0" xr:uid="{FC3A741C-86F2-4845-BEBE-18381F012D2D}">
      <text>
        <r>
          <rPr>
            <sz val="11"/>
            <color theme="1"/>
            <rFont val="Aptos Narrow"/>
            <family val="2"/>
            <scheme val="minor"/>
          </rPr>
          <t>Andrea Catherine Babativa Baracaldo:
11 MESES y 4 DÍAS</t>
        </r>
      </text>
    </comment>
    <comment ref="AI128" authorId="1" shapeId="0" xr:uid="{B1C8E5D3-746F-44CC-B516-8069416CCDA2}">
      <text>
        <r>
          <rPr>
            <sz val="11"/>
            <color theme="1"/>
            <rFont val="Aptos Narrow"/>
            <family val="2"/>
            <scheme val="minor"/>
          </rPr>
          <t>Andrea Catherine Babativa Baracaldo:
11 MESES</t>
        </r>
      </text>
    </comment>
    <comment ref="BA128" authorId="1" shapeId="0" xr:uid="{0E2F7FF9-119C-4D22-A324-403FDA7AB990}">
      <text>
        <r>
          <rPr>
            <sz val="11"/>
            <color theme="1"/>
            <rFont val="Aptos Narrow"/>
            <family val="2"/>
            <scheme val="minor"/>
          </rPr>
          <t>Andrea Catherine Babativa Baracaldo:
Se solicita por medio del memorando 2025-3-005707</t>
        </r>
      </text>
    </comment>
    <comment ref="BB128" authorId="1" shapeId="0" xr:uid="{3C4DF885-BBA6-4940-90E5-26B9235FDD14}">
      <text>
        <r>
          <rPr>
            <sz val="11"/>
            <color theme="1"/>
            <rFont val="Aptos Narrow"/>
            <family val="2"/>
            <scheme val="minor"/>
          </rPr>
          <t>Andrea Catherine Babativa Baracaldo:
Se autoriza por medio del memorando 2025-3-005837</t>
        </r>
      </text>
    </comment>
    <comment ref="AI129" authorId="1" shapeId="0" xr:uid="{DFC8EA45-21F2-458F-B91E-8CCD8C3D23D4}">
      <text>
        <r>
          <rPr>
            <sz val="11"/>
            <color theme="1"/>
            <rFont val="Aptos Narrow"/>
            <family val="2"/>
            <scheme val="minor"/>
          </rPr>
          <t>Andrea Catherine Babativa Baracaldo:
11 MESES</t>
        </r>
      </text>
    </comment>
    <comment ref="AI130" authorId="1" shapeId="0" xr:uid="{0696BC3A-D488-450C-805D-B5176CFBE4DB}">
      <text>
        <r>
          <rPr>
            <sz val="11"/>
            <color theme="1"/>
            <rFont val="Aptos Narrow"/>
            <family val="2"/>
            <scheme val="minor"/>
          </rPr>
          <t>Andrea Catherine Babativa Baracaldo:
10 MESES Y 27 DÍAS</t>
        </r>
      </text>
    </comment>
    <comment ref="AK130" authorId="1" shapeId="0" xr:uid="{8E8B21BF-C738-4DA0-A071-9EC2CB801820}">
      <text>
        <r>
          <rPr>
            <sz val="11"/>
            <color theme="1"/>
            <rFont val="Aptos Narrow"/>
            <family val="2"/>
            <scheme val="minor"/>
          </rPr>
          <t>Andrea Catherine Babativa Baracaldo:
Mediante memorando  2025-3-002808 del 05 de febrero se designa como supervisor definitivo a Juan Hernando Velasco, anterior supervisor Juan Fernando Mora Gamboa, CC 1010228098, DV 9
Mediante memorando 2025-3-004907 del 17 de marzo se designa como supervisor definitivo a Lina Eugenia Daza Roja, anterior supervisor Juan Hernando Velasco, CC 80842959, DV 1</t>
        </r>
      </text>
    </comment>
    <comment ref="AI131" authorId="1" shapeId="0" xr:uid="{042DB466-7CC4-4EA7-976A-A5DF4239463F}">
      <text>
        <r>
          <rPr>
            <sz val="11"/>
            <color theme="1"/>
            <rFont val="Aptos Narrow"/>
            <family val="2"/>
            <scheme val="minor"/>
          </rPr>
          <t>Andrea Catherine Babativa Baracaldo:
8 MESES</t>
        </r>
      </text>
    </comment>
    <comment ref="AI132" authorId="1" shapeId="0" xr:uid="{7D8A86FB-5BB4-4F65-A1E6-3B3C4F086B72}">
      <text>
        <r>
          <rPr>
            <sz val="11"/>
            <color theme="1"/>
            <rFont val="Aptos Narrow"/>
            <family val="2"/>
            <scheme val="minor"/>
          </rPr>
          <t>Andrea Catherine Babativa Baracaldo:
11 MESES</t>
        </r>
      </text>
    </comment>
    <comment ref="BA132" authorId="1" shapeId="0" xr:uid="{CABB6603-4B24-43C0-A52B-E058D101259F}">
      <text>
        <r>
          <rPr>
            <sz val="11"/>
            <color theme="1"/>
            <rFont val="Aptos Narrow"/>
            <family val="2"/>
            <scheme val="minor"/>
          </rPr>
          <t xml:space="preserve">Andrea Catherine Babativa Baracaldo:
Se solicita por medio del memorando 2025-3-004498
Aclaración de la solicitud del memorando 2025-3-004694 del 12/03/2025
</t>
        </r>
      </text>
    </comment>
    <comment ref="BB132" authorId="1" shapeId="0" xr:uid="{E63CFD49-3A8B-4F40-A7CA-858065D2106A}">
      <text>
        <r>
          <rPr>
            <sz val="11"/>
            <color theme="1"/>
            <rFont val="Aptos Narrow"/>
            <family val="2"/>
            <scheme val="minor"/>
          </rPr>
          <t>Andrea Catherine Babativa Baracaldo:
Se autoriza por medio del memorando 2025-3-004820</t>
        </r>
      </text>
    </comment>
    <comment ref="AI133" authorId="1" shapeId="0" xr:uid="{0BBEED9C-BA27-4912-A82C-E06E24E9A3F6}">
      <text>
        <r>
          <rPr>
            <sz val="11"/>
            <color theme="1"/>
            <rFont val="Aptos Narrow"/>
            <family val="2"/>
            <scheme val="minor"/>
          </rPr>
          <t>Andrea Catherine Babativa Baracaldo:
10 MESES</t>
        </r>
      </text>
    </comment>
    <comment ref="AI134" authorId="1" shapeId="0" xr:uid="{6D2F4B77-FFD6-4DE8-B551-174BCFA66F33}">
      <text>
        <r>
          <rPr>
            <sz val="11"/>
            <color theme="1"/>
            <rFont val="Aptos Narrow"/>
            <family val="2"/>
            <scheme val="minor"/>
          </rPr>
          <t>Andrea Catherine Babativa Baracaldo:
10 MESES</t>
        </r>
      </text>
    </comment>
    <comment ref="AI135" authorId="1" shapeId="0" xr:uid="{64EE70DC-3086-43E9-8BF5-7FBF344F3326}">
      <text>
        <r>
          <rPr>
            <sz val="11"/>
            <color theme="1"/>
            <rFont val="Aptos Narrow"/>
            <family val="2"/>
            <scheme val="minor"/>
          </rPr>
          <t>Andrea Catherine Babativa Baracaldo:
10 MESES</t>
        </r>
      </text>
    </comment>
    <comment ref="AI136" authorId="1" shapeId="0" xr:uid="{9CCFF535-B887-4269-9B7C-8E7FF7C44775}">
      <text>
        <r>
          <rPr>
            <sz val="11"/>
            <color theme="1"/>
            <rFont val="Aptos Narrow"/>
            <family val="2"/>
            <scheme val="minor"/>
          </rPr>
          <t>Andrea Catherine Babativa Baracaldo:
10 MESES 15 DÍAS</t>
        </r>
      </text>
    </comment>
    <comment ref="AI137" authorId="1" shapeId="0" xr:uid="{C491CC65-94FC-4B97-9391-BEC91B816927}">
      <text>
        <r>
          <rPr>
            <sz val="11"/>
            <color theme="1"/>
            <rFont val="Aptos Narrow"/>
            <family val="2"/>
            <scheme val="minor"/>
          </rPr>
          <t>Andrea Catherine Babativa Baracaldo:
10 MESES 15 DÍAS</t>
        </r>
      </text>
    </comment>
    <comment ref="AI138" authorId="1" shapeId="0" xr:uid="{A1B17B93-F2AD-496D-87D6-4734A8065E59}">
      <text>
        <r>
          <rPr>
            <sz val="11"/>
            <color theme="1"/>
            <rFont val="Aptos Narrow"/>
            <family val="2"/>
            <scheme val="minor"/>
          </rPr>
          <t>Andrea Catherine Babativa Baracaldo:
10 MESES 15 DÍAS</t>
        </r>
      </text>
    </comment>
    <comment ref="AI139" authorId="1" shapeId="0" xr:uid="{EC97E9EB-ACB4-412F-A8B7-517A3111358E}">
      <text>
        <r>
          <rPr>
            <sz val="11"/>
            <color theme="1"/>
            <rFont val="Aptos Narrow"/>
            <family val="2"/>
            <scheme val="minor"/>
          </rPr>
          <t>Andrea Catherine Babativa Baracaldo:
10 MESES 15 DÍAS</t>
        </r>
      </text>
    </comment>
    <comment ref="AI140" authorId="1" shapeId="0" xr:uid="{B8435713-11A2-4EDD-9940-14887C51457E}">
      <text>
        <r>
          <rPr>
            <sz val="11"/>
            <color theme="1"/>
            <rFont val="Aptos Narrow"/>
            <family val="2"/>
            <scheme val="minor"/>
          </rPr>
          <t>Andrea Catherine Babativa Baracaldo:
10 MESES 15 DÍAS</t>
        </r>
      </text>
    </comment>
    <comment ref="AI141" authorId="1" shapeId="0" xr:uid="{296C2C02-1236-4BBE-A8F4-82DF40ECC807}">
      <text>
        <r>
          <rPr>
            <sz val="11"/>
            <color theme="1"/>
            <rFont val="Aptos Narrow"/>
            <family val="2"/>
            <scheme val="minor"/>
          </rPr>
          <t>Andrea Catherine Babativa Baracaldo:
10 MESES 15 DÍAS</t>
        </r>
      </text>
    </comment>
    <comment ref="AI143" authorId="1" shapeId="0" xr:uid="{DEC54A6C-978F-42A2-A2C1-4AE6EAC5D69C}">
      <text>
        <r>
          <rPr>
            <sz val="11"/>
            <color theme="1"/>
            <rFont val="Aptos Narrow"/>
            <family val="2"/>
            <scheme val="minor"/>
          </rPr>
          <t>Andrea Catherine Babativa Baracaldo:
10 MESES 15 DÍAS</t>
        </r>
      </text>
    </comment>
    <comment ref="AK143" authorId="1" shapeId="0" xr:uid="{3C64576F-C163-4BC7-9F23-8EE1C96AFFFA}">
      <text>
        <r>
          <rPr>
            <sz val="11"/>
            <color theme="1"/>
            <rFont val="Aptos Narrow"/>
            <family val="2"/>
            <scheme val="minor"/>
          </rPr>
          <t>Andrea Catherine Babativa Baracaldo:
Mediante memorando 2025-3-006180 del 09 de abril se designa como supervisor definitivo a Oscar Andrés Garzón Zabala, anterior supervisor Nelson Javier Neva C.C 80202238 DV 4</t>
        </r>
      </text>
    </comment>
    <comment ref="AI144" authorId="1" shapeId="0" xr:uid="{B7D5272D-DB08-4975-B74E-D59342302250}">
      <text>
        <r>
          <rPr>
            <sz val="11"/>
            <color theme="1"/>
            <rFont val="Aptos Narrow"/>
            <family val="2"/>
            <scheme val="minor"/>
          </rPr>
          <t>Andrea Catherine Babativa Baracaldo:
10 MESES 15 DÍAS</t>
        </r>
      </text>
    </comment>
    <comment ref="AK144" authorId="1" shapeId="0" xr:uid="{064C7B32-0A84-4DF0-8A7D-EDE5C2FD9701}">
      <text>
        <r>
          <rPr>
            <sz val="11"/>
            <color theme="1"/>
            <rFont val="Aptos Narrow"/>
            <family val="2"/>
            <scheme val="minor"/>
          </rPr>
          <t>Andrea Catherine Babativa Baracaldo:
Mediante memorando 2025-3-006180 del 09 de abril se designa como supervisor definitivo a Oscar Andrés Garzón Zabala, anterior supervisor Nelson Javier Neva C.C 80202238 DV 4</t>
        </r>
      </text>
    </comment>
    <comment ref="AI145" authorId="1" shapeId="0" xr:uid="{B1B19B19-54D5-41B3-B0E4-6092A20DFA5A}">
      <text>
        <r>
          <rPr>
            <sz val="11"/>
            <color theme="1"/>
            <rFont val="Aptos Narrow"/>
            <family val="2"/>
            <scheme val="minor"/>
          </rPr>
          <t>Andrea Catherine Babativa Baracaldo:
10 MESES 15 DÍAS</t>
        </r>
      </text>
    </comment>
    <comment ref="AI146" authorId="1" shapeId="0" xr:uid="{85F0F34F-7159-47F7-84C1-8DEA11505A1F}">
      <text>
        <r>
          <rPr>
            <sz val="11"/>
            <color theme="1"/>
            <rFont val="Aptos Narrow"/>
            <family val="2"/>
            <scheme val="minor"/>
          </rPr>
          <t>Andrea Catherine Babativa Baracaldo:
10 MESES 15 DÍAS</t>
        </r>
      </text>
    </comment>
    <comment ref="AI147" authorId="1" shapeId="0" xr:uid="{4D420D61-F3F1-4056-8191-40A3C7EF4963}">
      <text>
        <r>
          <rPr>
            <sz val="11"/>
            <color theme="1"/>
            <rFont val="Aptos Narrow"/>
            <family val="2"/>
            <scheme val="minor"/>
          </rPr>
          <t>Andrea Catherine Babativa Baracaldo:
10 MESES 15 DÍAS</t>
        </r>
      </text>
    </comment>
    <comment ref="AI148" authorId="1" shapeId="0" xr:uid="{C0A79023-EBE7-46B1-9924-1A7FF5D539A5}">
      <text>
        <r>
          <rPr>
            <sz val="11"/>
            <color theme="1"/>
            <rFont val="Aptos Narrow"/>
            <family val="2"/>
            <scheme val="minor"/>
          </rPr>
          <t>Andrea Catherine Babativa Baracaldo:
10 MESES</t>
        </r>
      </text>
    </comment>
    <comment ref="AI149" authorId="1" shapeId="0" xr:uid="{E4BCD063-9EB6-4DFD-8A9B-D637B09E6C44}">
      <text>
        <r>
          <rPr>
            <sz val="11"/>
            <color theme="1"/>
            <rFont val="Aptos Narrow"/>
            <family val="2"/>
            <scheme val="minor"/>
          </rPr>
          <t>Andrea Catherine Babativa Baracaldo:
10 MESES</t>
        </r>
      </text>
    </comment>
    <comment ref="AI150" authorId="1" shapeId="0" xr:uid="{82E7658C-CA74-4159-9EF6-840EAF5A42F4}">
      <text>
        <r>
          <rPr>
            <sz val="11"/>
            <color theme="1"/>
            <rFont val="Aptos Narrow"/>
            <family val="2"/>
            <scheme val="minor"/>
          </rPr>
          <t>Andrea Catherine Babativa Baracaldo:
10 MESES</t>
        </r>
      </text>
    </comment>
    <comment ref="AI151" authorId="1" shapeId="0" xr:uid="{7A3D66A5-3D56-46C6-BEA2-1F38D27BD269}">
      <text>
        <r>
          <rPr>
            <sz val="11"/>
            <color theme="1"/>
            <rFont val="Aptos Narrow"/>
            <family val="2"/>
            <scheme val="minor"/>
          </rPr>
          <t>Andrea Catherine Babativa Baracaldo:
10 MESES</t>
        </r>
      </text>
    </comment>
    <comment ref="AI152" authorId="1" shapeId="0" xr:uid="{C7DC09F2-9F73-4561-9A20-5C9877ED33A9}">
      <text>
        <r>
          <rPr>
            <sz val="11"/>
            <color theme="1"/>
            <rFont val="Aptos Narrow"/>
            <family val="2"/>
            <scheme val="minor"/>
          </rPr>
          <t>Andrea Catherine Babativa Baracaldo:
10 MESES</t>
        </r>
      </text>
    </comment>
    <comment ref="AI153" authorId="1" shapeId="0" xr:uid="{9468E2BF-16E5-4114-8F26-FD2739D3221A}">
      <text>
        <r>
          <rPr>
            <sz val="11"/>
            <color theme="1"/>
            <rFont val="Aptos Narrow"/>
            <family val="2"/>
            <scheme val="minor"/>
          </rPr>
          <t>Andrea Catherine Babativa Baracaldo:
10 MESES 15 DÍAS</t>
        </r>
      </text>
    </comment>
    <comment ref="AI154" authorId="1" shapeId="0" xr:uid="{CEFDE189-3216-48E0-BE12-E3274FD48177}">
      <text>
        <r>
          <rPr>
            <sz val="11"/>
            <color theme="1"/>
            <rFont val="Aptos Narrow"/>
            <family val="2"/>
            <scheme val="minor"/>
          </rPr>
          <t>Andrea Catherine Babativa Baracaldo:
10 MESES</t>
        </r>
      </text>
    </comment>
    <comment ref="AI155" authorId="1" shapeId="0" xr:uid="{398F7792-8ECF-48B1-B36D-CB90FC4893DD}">
      <text>
        <r>
          <rPr>
            <sz val="11"/>
            <color theme="1"/>
            <rFont val="Aptos Narrow"/>
            <family val="2"/>
            <scheme val="minor"/>
          </rPr>
          <t>Andrea Catherine Babativa Baracaldo:
10 MESES 15 DÍAS</t>
        </r>
      </text>
    </comment>
    <comment ref="AI156" authorId="1" shapeId="0" xr:uid="{997A902D-9CF2-496D-AA31-598EBE375030}">
      <text>
        <r>
          <rPr>
            <sz val="11"/>
            <color theme="1"/>
            <rFont val="Aptos Narrow"/>
            <family val="2"/>
            <scheme val="minor"/>
          </rPr>
          <t>Andrea Catherine Babativa Baracaldo:
10 MESES</t>
        </r>
      </text>
    </comment>
    <comment ref="AI157" authorId="1" shapeId="0" xr:uid="{FB0481AD-DED7-47C6-8C78-0BA0F85AD7B6}">
      <text>
        <r>
          <rPr>
            <sz val="11"/>
            <color theme="1"/>
            <rFont val="Aptos Narrow"/>
            <family val="2"/>
            <scheme val="minor"/>
          </rPr>
          <t>Andrea Catherine Babativa Baracaldo:
10 MESES</t>
        </r>
      </text>
    </comment>
    <comment ref="AI158" authorId="1" shapeId="0" xr:uid="{9BFC1A8B-BBC4-4AD2-8554-3558E332624D}">
      <text>
        <r>
          <rPr>
            <sz val="11"/>
            <color theme="1"/>
            <rFont val="Aptos Narrow"/>
            <family val="2"/>
            <scheme val="minor"/>
          </rPr>
          <t>Andrea Catherine Babativa Baracaldo:
10 MESES 15 DÍAS</t>
        </r>
      </text>
    </comment>
    <comment ref="AI159" authorId="1" shapeId="0" xr:uid="{4696B465-F6E4-4D26-B047-F921DEE863BC}">
      <text>
        <r>
          <rPr>
            <sz val="11"/>
            <color theme="1"/>
            <rFont val="Aptos Narrow"/>
            <family val="2"/>
            <scheme val="minor"/>
          </rPr>
          <t>Andrea Catherine Babativa Baracaldo:
10 MESES 15 DÍAS</t>
        </r>
      </text>
    </comment>
    <comment ref="AI160" authorId="1" shapeId="0" xr:uid="{4165EDD7-A408-4930-825A-A5BEF84F00D6}">
      <text>
        <r>
          <rPr>
            <sz val="11"/>
            <color theme="1"/>
            <rFont val="Aptos Narrow"/>
            <family val="2"/>
            <scheme val="minor"/>
          </rPr>
          <t>Andrea Catherine Babativa Baracaldo:
10 MESES</t>
        </r>
      </text>
    </comment>
    <comment ref="AI161" authorId="1" shapeId="0" xr:uid="{945FACE6-1707-4F9F-BA1A-9F75A847FA04}">
      <text>
        <r>
          <rPr>
            <sz val="11"/>
            <color theme="1"/>
            <rFont val="Aptos Narrow"/>
            <family val="2"/>
            <scheme val="minor"/>
          </rPr>
          <t>Andrea Catherine Babativa Baracaldo:
10 MESES 15 DÍAS</t>
        </r>
      </text>
    </comment>
    <comment ref="AI162" authorId="1" shapeId="0" xr:uid="{F8CC3D1A-604C-4EEA-8E57-C068D3267440}">
      <text>
        <r>
          <rPr>
            <sz val="11"/>
            <color theme="1"/>
            <rFont val="Aptos Narrow"/>
            <family val="2"/>
            <scheme val="minor"/>
          </rPr>
          <t>Andrea Catherine Babativa Baracaldo:
10 MESES 15 DÍAS</t>
        </r>
      </text>
    </comment>
    <comment ref="AI163" authorId="1" shapeId="0" xr:uid="{013C94FA-AF9B-413B-ABB4-0657921BB67E}">
      <text>
        <r>
          <rPr>
            <sz val="11"/>
            <color theme="1"/>
            <rFont val="Aptos Narrow"/>
            <family val="2"/>
            <scheme val="minor"/>
          </rPr>
          <t>Andrea Catherine Babativa Baracaldo:
10 MESES 15 DÍAS</t>
        </r>
      </text>
    </comment>
    <comment ref="AI164" authorId="1" shapeId="0" xr:uid="{AD996990-55EA-4151-91F2-AD523EA11647}">
      <text>
        <r>
          <rPr>
            <sz val="11"/>
            <color theme="1"/>
            <rFont val="Aptos Narrow"/>
            <family val="2"/>
            <scheme val="minor"/>
          </rPr>
          <t>Andrea Catherine Babativa Baracaldo:
10 MESES 15 DÍAS</t>
        </r>
      </text>
    </comment>
    <comment ref="AI165" authorId="1" shapeId="0" xr:uid="{C227DC9B-BB9D-4EA6-8ACA-9D638B25DDD7}">
      <text>
        <r>
          <rPr>
            <sz val="11"/>
            <color theme="1"/>
            <rFont val="Aptos Narrow"/>
            <family val="2"/>
            <scheme val="minor"/>
          </rPr>
          <t>Andrea Catherine Babativa Baracaldo:
10 MESES</t>
        </r>
      </text>
    </comment>
    <comment ref="AI166" authorId="1" shapeId="0" xr:uid="{CFFFE010-32B9-46B7-AAB9-D01EF9014491}">
      <text>
        <r>
          <rPr>
            <sz val="11"/>
            <color theme="1"/>
            <rFont val="Aptos Narrow"/>
            <family val="2"/>
            <scheme val="minor"/>
          </rPr>
          <t>Andrea Catherine Babativa Baracaldo:
11 MESES</t>
        </r>
      </text>
    </comment>
    <comment ref="AK166" authorId="1" shapeId="0" xr:uid="{E3DF5605-B478-4F96-87B0-CABE99890D5A}">
      <text>
        <r>
          <rPr>
            <sz val="11"/>
            <color theme="1"/>
            <rFont val="Aptos Narrow"/>
            <family val="2"/>
            <scheme val="minor"/>
          </rPr>
          <t>Andrea Catherine Babativa Baracaldo:
Mediante memorando  2025-3-002808 del 05 de febrero se designa como supervisor definitivo a Juan Hernando Velasco, anterior supervisor Juan Fernando Mora Gamboa, CC 1010228098, DV 9
Mediante memorando 2025-3-004907 del 17 de marzo se designa como supervisor definitivo a Lina Eugenia Daza Roja, anterior supervisor Juan Hernando Velasco, CC 80842959, DV 1</t>
        </r>
      </text>
    </comment>
    <comment ref="BA166" authorId="1" shapeId="0" xr:uid="{F415C7C5-38A3-49DC-91C8-5DE7606315FB}">
      <text>
        <r>
          <rPr>
            <sz val="11"/>
            <color theme="1"/>
            <rFont val="Aptos Narrow"/>
            <family val="2"/>
            <scheme val="minor"/>
          </rPr>
          <t>Andrea Catherine Babativa Baracaldo:
2025-3-003970</t>
        </r>
      </text>
    </comment>
    <comment ref="BB166" authorId="1" shapeId="0" xr:uid="{CB570964-4B53-4A32-8754-FF2D0230DA53}">
      <text>
        <r>
          <rPr>
            <sz val="11"/>
            <color theme="1"/>
            <rFont val="Aptos Narrow"/>
            <family val="2"/>
            <scheme val="minor"/>
          </rPr>
          <t xml:space="preserve">Andrea Catherine Babativa Baracaldo:
03/03/2025
</t>
        </r>
      </text>
    </comment>
    <comment ref="AI167" authorId="1" shapeId="0" xr:uid="{7A03DC99-382D-4757-A5AC-F56502F6AC28}">
      <text>
        <r>
          <rPr>
            <sz val="11"/>
            <color theme="1"/>
            <rFont val="Aptos Narrow"/>
            <family val="2"/>
            <scheme val="minor"/>
          </rPr>
          <t>Andrea Catherine Babativa Baracaldo:
10 MESES</t>
        </r>
      </text>
    </comment>
    <comment ref="AI168" authorId="1" shapeId="0" xr:uid="{20A33132-482C-4B4E-8671-DA67550BA693}">
      <text>
        <r>
          <rPr>
            <sz val="11"/>
            <color theme="1"/>
            <rFont val="Aptos Narrow"/>
            <family val="2"/>
            <scheme val="minor"/>
          </rPr>
          <t>Andrea Catherine Babativa Baracaldo:
10 MESES 15 DÍAS</t>
        </r>
      </text>
    </comment>
    <comment ref="AI169" authorId="1" shapeId="0" xr:uid="{D3C83300-62A2-4057-B448-F0172D7AE235}">
      <text>
        <r>
          <rPr>
            <sz val="11"/>
            <color theme="1"/>
            <rFont val="Aptos Narrow"/>
            <family val="2"/>
            <scheme val="minor"/>
          </rPr>
          <t>Andrea Catherine Babativa Baracaldo:
10 MESES</t>
        </r>
      </text>
    </comment>
    <comment ref="AI170" authorId="1" shapeId="0" xr:uid="{490823AE-2736-42A8-8F40-A8DBBEB48A03}">
      <text>
        <r>
          <rPr>
            <sz val="11"/>
            <color theme="1"/>
            <rFont val="Aptos Narrow"/>
            <family val="2"/>
            <scheme val="minor"/>
          </rPr>
          <t>Andrea Catherine Babativa Baracaldo:
10 MESES 15 DÍAS</t>
        </r>
      </text>
    </comment>
    <comment ref="AI171" authorId="1" shapeId="0" xr:uid="{078EF89A-ECE0-4FCF-BAFC-6CCA22078066}">
      <text>
        <r>
          <rPr>
            <sz val="11"/>
            <color theme="1"/>
            <rFont val="Aptos Narrow"/>
            <family val="2"/>
            <scheme val="minor"/>
          </rPr>
          <t>Andrea Catherine Babativa Baracaldo:
10 MESES Y 27 DÍAS</t>
        </r>
      </text>
    </comment>
    <comment ref="AI172" authorId="1" shapeId="0" xr:uid="{1AC05A0E-90FF-4AAD-9F34-C5B497CA156C}">
      <text>
        <r>
          <rPr>
            <sz val="11"/>
            <color theme="1"/>
            <rFont val="Aptos Narrow"/>
            <family val="2"/>
            <scheme val="minor"/>
          </rPr>
          <t>Andrea Catherine Babativa Baracaldo:
10 MESES 15 DÍAS</t>
        </r>
      </text>
    </comment>
    <comment ref="AI173" authorId="1" shapeId="0" xr:uid="{DBFE2B62-6C9E-44E6-B53D-D53DDC798023}">
      <text>
        <r>
          <rPr>
            <sz val="11"/>
            <color theme="1"/>
            <rFont val="Aptos Narrow"/>
            <family val="2"/>
            <scheme val="minor"/>
          </rPr>
          <t>Andrea Catherine Babativa Baracaldo:
10 MESES 15 DÍAS</t>
        </r>
      </text>
    </comment>
    <comment ref="AI174" authorId="1" shapeId="0" xr:uid="{0F8C8E79-BC6C-4719-BD46-A404249493F8}">
      <text>
        <r>
          <rPr>
            <sz val="11"/>
            <color theme="1"/>
            <rFont val="Aptos Narrow"/>
            <family val="2"/>
            <scheme val="minor"/>
          </rPr>
          <t>Andrea Catherine Babativa Baracaldo:
10 MESES</t>
        </r>
      </text>
    </comment>
    <comment ref="AI175" authorId="1" shapeId="0" xr:uid="{35BD92BF-5898-46E1-82C1-943D843A24CA}">
      <text>
        <r>
          <rPr>
            <sz val="11"/>
            <color theme="1"/>
            <rFont val="Aptos Narrow"/>
            <family val="2"/>
            <scheme val="minor"/>
          </rPr>
          <t>Andrea Catherine Babativa Baracaldo:
10 MESES</t>
        </r>
      </text>
    </comment>
    <comment ref="AI176" authorId="1" shapeId="0" xr:uid="{647E8FE0-D607-48BE-B564-F912600455DF}">
      <text>
        <r>
          <rPr>
            <sz val="11"/>
            <color theme="1"/>
            <rFont val="Aptos Narrow"/>
            <family val="2"/>
            <scheme val="minor"/>
          </rPr>
          <t>Andrea Catherine Babativa Baracaldo:
10 MESES</t>
        </r>
      </text>
    </comment>
    <comment ref="AI177" authorId="1" shapeId="0" xr:uid="{8EF35D50-9B04-4AFF-BA7D-A74E9C9AC8F6}">
      <text>
        <r>
          <rPr>
            <sz val="11"/>
            <color theme="1"/>
            <rFont val="Aptos Narrow"/>
            <family val="2"/>
            <scheme val="minor"/>
          </rPr>
          <t>Andrea Catherine Babativa Baracaldo:
10 MESES</t>
        </r>
      </text>
    </comment>
    <comment ref="AI178" authorId="1" shapeId="0" xr:uid="{9E838723-750D-46FA-9895-7A3F9F693E86}">
      <text>
        <r>
          <rPr>
            <sz val="11"/>
            <color theme="1"/>
            <rFont val="Aptos Narrow"/>
            <family val="2"/>
            <scheme val="minor"/>
          </rPr>
          <t>Andrea Catherine Babativa Baracaldo:
10 MESES 15 DÍAS</t>
        </r>
      </text>
    </comment>
    <comment ref="AK178" authorId="1" shapeId="0" xr:uid="{BB0DDFEB-41F0-4167-BFE5-2899DDA288FF}">
      <text>
        <r>
          <rPr>
            <sz val="11"/>
            <color theme="1"/>
            <rFont val="Aptos Narrow"/>
            <family val="2"/>
            <scheme val="minor"/>
          </rPr>
          <t>Andrea Catherine Babativa Baracaldo:
Mediante memorando 2025-3-006180 del 09 de abril se designa como supervisor definitivo a Oscar Andrés Garzón Zabala, anterior supervisor Nelson Javier Neva C.C 80202238 DV 4</t>
        </r>
      </text>
    </comment>
    <comment ref="AI179" authorId="1" shapeId="0" xr:uid="{F7614680-F13A-4306-8A01-4DEC6C481371}">
      <text>
        <r>
          <rPr>
            <sz val="11"/>
            <color theme="1"/>
            <rFont val="Aptos Narrow"/>
            <family val="2"/>
            <scheme val="minor"/>
          </rPr>
          <t>Andrea Catherine Babativa Baracaldo:
10 MESES</t>
        </r>
      </text>
    </comment>
    <comment ref="AI180" authorId="1" shapeId="0" xr:uid="{FBA47BB2-A710-41F6-9C36-C9D9010CCD5A}">
      <text>
        <r>
          <rPr>
            <sz val="11"/>
            <color theme="1"/>
            <rFont val="Aptos Narrow"/>
            <family val="2"/>
            <scheme val="minor"/>
          </rPr>
          <t>Andrea Catherine Babativa Baracaldo:
10 MESES</t>
        </r>
      </text>
    </comment>
    <comment ref="AI181" authorId="1" shapeId="0" xr:uid="{C693E7B7-3B49-449E-B2A3-7C85E442870E}">
      <text>
        <r>
          <rPr>
            <sz val="11"/>
            <color theme="1"/>
            <rFont val="Aptos Narrow"/>
            <family val="2"/>
            <scheme val="minor"/>
          </rPr>
          <t>Andrea Catherine Babativa Baracaldo:
10 MESES 15 DÍAS</t>
        </r>
      </text>
    </comment>
    <comment ref="AK181" authorId="1" shapeId="0" xr:uid="{E66270F5-1998-46BB-A870-85708BEF0A37}">
      <text>
        <r>
          <rPr>
            <sz val="11"/>
            <color theme="1"/>
            <rFont val="Aptos Narrow"/>
            <family val="2"/>
            <scheme val="minor"/>
          </rPr>
          <t>Andrea Catherine Babativa Baracaldo:
Mediante memorando 2025-3-006180 del 09 de abril se designa como supervisor definitivo a Oscar Andrés Garzón Zabala, anterior supervisor Nelson Javier Neva C.C 80202238 DV 4</t>
        </r>
      </text>
    </comment>
    <comment ref="AI182" authorId="1" shapeId="0" xr:uid="{7EF37BFA-C3F3-4721-967F-AC2A6B0D014A}">
      <text>
        <r>
          <rPr>
            <sz val="11"/>
            <color theme="1"/>
            <rFont val="Aptos Narrow"/>
            <family val="2"/>
            <scheme val="minor"/>
          </rPr>
          <t>Andrea Catherine Babativa Baracaldo:
10 MESES</t>
        </r>
      </text>
    </comment>
    <comment ref="AI183" authorId="1" shapeId="0" xr:uid="{98D41BCF-3806-4D98-A5D7-291DD8E20CA1}">
      <text>
        <r>
          <rPr>
            <sz val="11"/>
            <color theme="1"/>
            <rFont val="Aptos Narrow"/>
            <family val="2"/>
            <scheme val="minor"/>
          </rPr>
          <t>Andrea Catherine Babativa Baracaldo:
10 MESES</t>
        </r>
      </text>
    </comment>
    <comment ref="AI184" authorId="1" shapeId="0" xr:uid="{BD98E30F-2404-43FC-8961-F98EA880F296}">
      <text>
        <r>
          <rPr>
            <sz val="11"/>
            <color theme="1"/>
            <rFont val="Aptos Narrow"/>
            <family val="2"/>
            <scheme val="minor"/>
          </rPr>
          <t>Andrea Catherine Babativa Baracaldo:
10 MESES</t>
        </r>
      </text>
    </comment>
    <comment ref="AI185" authorId="1" shapeId="0" xr:uid="{FFCF4712-495B-4D11-B1F5-1D91EAECE2C0}">
      <text>
        <r>
          <rPr>
            <sz val="11"/>
            <color theme="1"/>
            <rFont val="Aptos Narrow"/>
            <family val="2"/>
            <scheme val="minor"/>
          </rPr>
          <t>Andrea Catherine Babativa Baracaldo:
10 MESES 15 DÍAS</t>
        </r>
      </text>
    </comment>
    <comment ref="AI186" authorId="1" shapeId="0" xr:uid="{8AF92929-F8F3-490F-9839-3DD5A8BF2234}">
      <text>
        <r>
          <rPr>
            <sz val="11"/>
            <color theme="1"/>
            <rFont val="Aptos Narrow"/>
            <family val="2"/>
            <scheme val="minor"/>
          </rPr>
          <t>Andrea Catherine Babativa Baracaldo:
10 MESES</t>
        </r>
      </text>
    </comment>
    <comment ref="AI187" authorId="1" shapeId="0" xr:uid="{E1984AF9-27CC-45E7-9853-EFA2535AD91C}">
      <text>
        <r>
          <rPr>
            <sz val="11"/>
            <color theme="1"/>
            <rFont val="Aptos Narrow"/>
            <family val="2"/>
            <scheme val="minor"/>
          </rPr>
          <t>Andrea Catherine Babativa Baracaldo:
10 MESES</t>
        </r>
      </text>
    </comment>
    <comment ref="AI188" authorId="1" shapeId="0" xr:uid="{8DB2F917-F585-453E-AFF6-7C55DAEC15CA}">
      <text>
        <r>
          <rPr>
            <sz val="11"/>
            <color theme="1"/>
            <rFont val="Aptos Narrow"/>
            <family val="2"/>
            <scheme val="minor"/>
          </rPr>
          <t>Andrea Catherine Babativa Baracaldo:
10 MESES 15 DÍAS</t>
        </r>
      </text>
    </comment>
    <comment ref="AK188" authorId="1" shapeId="0" xr:uid="{6819F534-295E-408A-B3E5-F78DC44DABD0}">
      <text>
        <r>
          <rPr>
            <sz val="11"/>
            <color theme="1"/>
            <rFont val="Aptos Narrow"/>
            <family val="2"/>
            <scheme val="minor"/>
          </rPr>
          <t>Andrea Catherine Babativa Baracaldo:
Mediante memorando 2025-3-006180 del 09 de abril se designa como supervisor definitivo a Oscar Andrés Garzón Zabala, anterior supervisor Nelson Javier Neva C.C 80202238 DV 4</t>
        </r>
      </text>
    </comment>
    <comment ref="AI189" authorId="1" shapeId="0" xr:uid="{3D4EC683-9014-42AF-BD82-D3E1D31D9198}">
      <text>
        <r>
          <rPr>
            <sz val="11"/>
            <color theme="1"/>
            <rFont val="Aptos Narrow"/>
            <family val="2"/>
            <scheme val="minor"/>
          </rPr>
          <t>Andrea Catherine Babativa Baracaldo:
10 MESES</t>
        </r>
      </text>
    </comment>
    <comment ref="AI190" authorId="1" shapeId="0" xr:uid="{A504833F-383B-4FF9-AA12-46CC9EE3A28C}">
      <text>
        <r>
          <rPr>
            <sz val="11"/>
            <color theme="1"/>
            <rFont val="Aptos Narrow"/>
            <family val="2"/>
            <scheme val="minor"/>
          </rPr>
          <t>Andrea Catherine Babativa Baracaldo:
10 MESES 15 DÍAS</t>
        </r>
      </text>
    </comment>
    <comment ref="AI191" authorId="1" shapeId="0" xr:uid="{7BC0A992-8249-4661-9749-CFC783B011A5}">
      <text>
        <r>
          <rPr>
            <sz val="11"/>
            <color theme="1"/>
            <rFont val="Aptos Narrow"/>
            <family val="2"/>
            <scheme val="minor"/>
          </rPr>
          <t>Andrea Catherine Babativa Baracaldo:
10 MESES 15 DÍAS</t>
        </r>
      </text>
    </comment>
    <comment ref="AI192" authorId="1" shapeId="0" xr:uid="{3709836C-E086-44E4-AA1B-5CCD09D6F085}">
      <text>
        <r>
          <rPr>
            <sz val="11"/>
            <color theme="1"/>
            <rFont val="Aptos Narrow"/>
            <family val="2"/>
            <scheme val="minor"/>
          </rPr>
          <t>Andrea Catherine Babativa Baracaldo:
10 MESES</t>
        </r>
      </text>
    </comment>
    <comment ref="AI193" authorId="1" shapeId="0" xr:uid="{350766DD-EFCB-4F4C-83A4-389928EC1487}">
      <text>
        <r>
          <rPr>
            <sz val="11"/>
            <color theme="1"/>
            <rFont val="Aptos Narrow"/>
            <family val="2"/>
            <scheme val="minor"/>
          </rPr>
          <t>Andrea Catherine Babativa Baracaldo:
6 MESES</t>
        </r>
      </text>
    </comment>
    <comment ref="AI194" authorId="1" shapeId="0" xr:uid="{E0BDB34A-4B6C-4A5A-A514-B7DC41E359F5}">
      <text>
        <r>
          <rPr>
            <sz val="11"/>
            <color theme="1"/>
            <rFont val="Aptos Narrow"/>
            <family val="2"/>
            <scheme val="minor"/>
          </rPr>
          <t>Andrea Catherine Babativa Baracaldo:
10 MESES</t>
        </r>
      </text>
    </comment>
    <comment ref="AI195" authorId="1" shapeId="0" xr:uid="{98416ECA-9617-492D-AC5B-47BC26277140}">
      <text>
        <r>
          <rPr>
            <sz val="11"/>
            <color theme="1"/>
            <rFont val="Aptos Narrow"/>
            <family val="2"/>
            <scheme val="minor"/>
          </rPr>
          <t>Andrea Catherine Babativa Baracaldo:
10 MESES</t>
        </r>
      </text>
    </comment>
    <comment ref="AI196" authorId="1" shapeId="0" xr:uid="{4F25DAB2-4F78-4A2E-A6C1-96CB51EE9E2D}">
      <text>
        <r>
          <rPr>
            <sz val="11"/>
            <color theme="1"/>
            <rFont val="Aptos Narrow"/>
            <family val="2"/>
            <scheme val="minor"/>
          </rPr>
          <t>Andrea Catherine Babativa Baracaldo:
10 MESES Y 12 DÍAS</t>
        </r>
      </text>
    </comment>
    <comment ref="BP196" authorId="2" shapeId="0" xr:uid="{4A7C0A93-24F7-49DD-979F-C889ADE50C98}">
      <text>
        <r>
          <rPr>
            <sz val="11"/>
            <color theme="1"/>
            <rFont val="Aptos Narrow"/>
            <family val="2"/>
            <scheme val="minor"/>
          </rPr>
          <t>Martha Cecilia Recaman Jaramillo:
Evaluación técnica del 13 de febrero de 2025, por lo cual, tiempo de elaboración del contrato es de 1 día</t>
        </r>
      </text>
    </comment>
    <comment ref="AI197" authorId="1" shapeId="0" xr:uid="{2142933B-6A1A-4AA7-8C79-6AD2D10FF645}">
      <text>
        <r>
          <rPr>
            <sz val="11"/>
            <color theme="1"/>
            <rFont val="Aptos Narrow"/>
            <family val="2"/>
            <scheme val="minor"/>
          </rPr>
          <t>Andrea Catherine Babativa Baracaldo:
10 MESES</t>
        </r>
      </text>
    </comment>
    <comment ref="AI198" authorId="1" shapeId="0" xr:uid="{D64329E5-474D-4465-BC4C-6DE8A9D45329}">
      <text>
        <r>
          <rPr>
            <sz val="11"/>
            <color theme="1"/>
            <rFont val="Aptos Narrow"/>
            <family val="2"/>
            <scheme val="minor"/>
          </rPr>
          <t>Andrea Catherine Babativa Baracaldo:
10 MESES</t>
        </r>
      </text>
    </comment>
    <comment ref="AI199" authorId="1" shapeId="0" xr:uid="{0F382387-07A1-469E-8366-A19BA3EB73C1}">
      <text>
        <r>
          <rPr>
            <sz val="11"/>
            <color theme="1"/>
            <rFont val="Aptos Narrow"/>
            <family val="2"/>
            <scheme val="minor"/>
          </rPr>
          <t>Andrea Catherine Babativa Baracaldo:
5 MESES</t>
        </r>
      </text>
    </comment>
    <comment ref="AI200" authorId="1" shapeId="0" xr:uid="{FEBB5A02-282E-4A23-99F0-2285F8762CAB}">
      <text>
        <r>
          <rPr>
            <sz val="11"/>
            <color theme="1"/>
            <rFont val="Aptos Narrow"/>
            <family val="2"/>
            <scheme val="minor"/>
          </rPr>
          <t>Andrea Catherine Babativa Baracaldo:
10 MESES</t>
        </r>
      </text>
    </comment>
    <comment ref="AI201" authorId="1" shapeId="0" xr:uid="{39550450-C041-46D7-8A0B-D2BF244D98C2}">
      <text>
        <r>
          <rPr>
            <sz val="11"/>
            <color theme="1"/>
            <rFont val="Aptos Narrow"/>
            <family val="2"/>
            <scheme val="minor"/>
          </rPr>
          <t>Andrea Catherine Babativa Baracaldo:
10 MESES</t>
        </r>
      </text>
    </comment>
    <comment ref="AI202" authorId="1" shapeId="0" xr:uid="{1A2C688D-7D48-4364-B8BE-B0645016DB65}">
      <text>
        <r>
          <rPr>
            <sz val="11"/>
            <color theme="1"/>
            <rFont val="Aptos Narrow"/>
            <family val="2"/>
            <scheme val="minor"/>
          </rPr>
          <t>Andrea Catherine Babativa Baracaldo:
10 MESES 15 DÍAS</t>
        </r>
      </text>
    </comment>
    <comment ref="AI203" authorId="1" shapeId="0" xr:uid="{7326D1C5-6F28-4976-9012-471A896EAE77}">
      <text>
        <r>
          <rPr>
            <sz val="11"/>
            <color theme="1"/>
            <rFont val="Aptos Narrow"/>
            <family val="2"/>
            <scheme val="minor"/>
          </rPr>
          <t>Andrea Catherine Babativa Baracaldo:
10 MESES 15 DÍAS</t>
        </r>
      </text>
    </comment>
    <comment ref="AI204" authorId="1" shapeId="0" xr:uid="{EE75E6D3-F5F5-47A3-AD66-FBBAD552BE0C}">
      <text>
        <r>
          <rPr>
            <sz val="11"/>
            <color theme="1"/>
            <rFont val="Aptos Narrow"/>
            <family val="2"/>
            <scheme val="minor"/>
          </rPr>
          <t>Andrea Catherine Babativa Baracaldo:
10 MESES 15 DÍAS</t>
        </r>
      </text>
    </comment>
    <comment ref="AI205" authorId="1" shapeId="0" xr:uid="{0989E908-B369-4ED0-96D3-5E38E646946B}">
      <text>
        <r>
          <rPr>
            <sz val="11"/>
            <color theme="1"/>
            <rFont val="Aptos Narrow"/>
            <family val="2"/>
            <scheme val="minor"/>
          </rPr>
          <t>Andrea Catherine Babativa Baracaldo:
10 MESES</t>
        </r>
      </text>
    </comment>
    <comment ref="AI206" authorId="1" shapeId="0" xr:uid="{737E223D-8C64-40C2-A224-4B72BDF6FA11}">
      <text>
        <r>
          <rPr>
            <sz val="11"/>
            <color theme="1"/>
            <rFont val="Aptos Narrow"/>
            <family val="2"/>
            <scheme val="minor"/>
          </rPr>
          <t>Andrea Catherine Babativa Baracaldo:
10 MESES</t>
        </r>
      </text>
    </comment>
    <comment ref="AI207" authorId="1" shapeId="0" xr:uid="{30F609F0-3C2E-4F13-8BD3-0A1866F1C25E}">
      <text>
        <r>
          <rPr>
            <sz val="11"/>
            <color theme="1"/>
            <rFont val="Aptos Narrow"/>
            <family val="2"/>
            <scheme val="minor"/>
          </rPr>
          <t>Andrea Catherine Babativa Baracaldo:
10 MESES 15 DÍAS</t>
        </r>
      </text>
    </comment>
    <comment ref="AI208" authorId="1" shapeId="0" xr:uid="{AD099404-734B-4357-8C44-A6FE837D8100}">
      <text>
        <r>
          <rPr>
            <sz val="11"/>
            <color theme="1"/>
            <rFont val="Aptos Narrow"/>
            <family val="2"/>
            <scheme val="minor"/>
          </rPr>
          <t>Andrea Catherine Babativa Baracaldo:
10 MESES</t>
        </r>
      </text>
    </comment>
    <comment ref="AI209" authorId="1" shapeId="0" xr:uid="{EE922BA8-6994-4CC3-887D-6C94105F01A1}">
      <text>
        <r>
          <rPr>
            <sz val="11"/>
            <color theme="1"/>
            <rFont val="Aptos Narrow"/>
            <family val="2"/>
            <scheme val="minor"/>
          </rPr>
          <t>Andrea Catherine Babativa Baracaldo:
10 MESES</t>
        </r>
      </text>
    </comment>
    <comment ref="AI210" authorId="1" shapeId="0" xr:uid="{45F0B0AD-7F5F-417C-BB1A-643C3F647364}">
      <text>
        <r>
          <rPr>
            <sz val="11"/>
            <color theme="1"/>
            <rFont val="Aptos Narrow"/>
            <family val="2"/>
            <scheme val="minor"/>
          </rPr>
          <t xml:space="preserve">Andrea Catherine Babativa Baracaldo:
8 MESES
</t>
        </r>
      </text>
    </comment>
    <comment ref="AI211" authorId="1" shapeId="0" xr:uid="{633A1084-791C-4660-84FE-E39414804863}">
      <text>
        <r>
          <rPr>
            <sz val="11"/>
            <color theme="1"/>
            <rFont val="Aptos Narrow"/>
            <family val="2"/>
            <scheme val="minor"/>
          </rPr>
          <t>Andrea Catherine Babativa Baracaldo:
10 MESES 15 DÍAS</t>
        </r>
      </text>
    </comment>
    <comment ref="AI212" authorId="1" shapeId="0" xr:uid="{B0707D4A-2E84-4B07-A81F-42FE6219B070}">
      <text>
        <r>
          <rPr>
            <sz val="11"/>
            <color theme="1"/>
            <rFont val="Aptos Narrow"/>
            <family val="2"/>
            <scheme val="minor"/>
          </rPr>
          <t>Andrea Catherine Babativa Baracaldo:
10 MESES</t>
        </r>
      </text>
    </comment>
    <comment ref="AI213" authorId="1" shapeId="0" xr:uid="{78AA0899-A3AF-4774-B569-9B70A484F06B}">
      <text>
        <r>
          <rPr>
            <sz val="11"/>
            <color theme="1"/>
            <rFont val="Aptos Narrow"/>
            <family val="2"/>
            <scheme val="minor"/>
          </rPr>
          <t>Andrea Catherine Babativa Baracaldo:
7 MESES</t>
        </r>
      </text>
    </comment>
    <comment ref="AI214" authorId="1" shapeId="0" xr:uid="{95E4CE7F-1BC6-4F7D-9BA0-FD40867F5B21}">
      <text>
        <r>
          <rPr>
            <sz val="11"/>
            <color theme="1"/>
            <rFont val="Aptos Narrow"/>
            <family val="2"/>
            <scheme val="minor"/>
          </rPr>
          <t>Andrea Catherine Babativa Baracaldo:
10 MESES 15 DÍAS</t>
        </r>
      </text>
    </comment>
    <comment ref="AI215" authorId="1" shapeId="0" xr:uid="{233227C6-AB50-41A7-8138-518F24AB3A7B}">
      <text>
        <r>
          <rPr>
            <sz val="11"/>
            <color theme="1"/>
            <rFont val="Aptos Narrow"/>
            <family val="2"/>
            <scheme val="minor"/>
          </rPr>
          <t>Andrea Catherine Babativa Baracaldo:
10 MESES</t>
        </r>
      </text>
    </comment>
    <comment ref="AI216" authorId="1" shapeId="0" xr:uid="{98448914-BA33-47A1-BB27-90B9615E8FC7}">
      <text>
        <r>
          <rPr>
            <sz val="11"/>
            <color theme="1"/>
            <rFont val="Aptos Narrow"/>
            <family val="2"/>
            <scheme val="minor"/>
          </rPr>
          <t>Andrea Catherine Babativa Baracaldo:
10 MESES 15 DÍAS</t>
        </r>
      </text>
    </comment>
    <comment ref="AI217" authorId="1" shapeId="0" xr:uid="{70E3242E-7068-41DA-B130-C7576FAA1316}">
      <text>
        <r>
          <rPr>
            <sz val="11"/>
            <color theme="1"/>
            <rFont val="Aptos Narrow"/>
            <family val="2"/>
            <scheme val="minor"/>
          </rPr>
          <t>Andrea Catherine Babativa Baracaldo:
10 MESES</t>
        </r>
      </text>
    </comment>
    <comment ref="AI218" authorId="1" shapeId="0" xr:uid="{932A97EA-3E65-4BAA-8A10-0186DAF269BD}">
      <text>
        <r>
          <rPr>
            <sz val="11"/>
            <color theme="1"/>
            <rFont val="Aptos Narrow"/>
            <family val="2"/>
            <scheme val="minor"/>
          </rPr>
          <t>Andrea Catherine Babativa Baracaldo:
10 MESES 15 DÍAS</t>
        </r>
      </text>
    </comment>
    <comment ref="AI219" authorId="1" shapeId="0" xr:uid="{7600383F-9BC4-46FF-BAD1-1AF90F69D4A2}">
      <text>
        <r>
          <rPr>
            <sz val="11"/>
            <color theme="1"/>
            <rFont val="Aptos Narrow"/>
            <family val="2"/>
            <scheme val="minor"/>
          </rPr>
          <t>Andrea Catherine Babativa Baracaldo:
10 MESES Y 13 DÍAS</t>
        </r>
      </text>
    </comment>
    <comment ref="AI220" authorId="1" shapeId="0" xr:uid="{C48563FC-F22B-41C6-B1A4-84D4048FD718}">
      <text>
        <r>
          <rPr>
            <sz val="11"/>
            <color theme="1"/>
            <rFont val="Aptos Narrow"/>
            <family val="2"/>
            <scheme val="minor"/>
          </rPr>
          <t>Andrea Catherine Babativa Baracaldo:
10 MESES</t>
        </r>
      </text>
    </comment>
    <comment ref="AI221" authorId="1" shapeId="0" xr:uid="{5FBC8BF5-8E3B-4FBB-8C2A-67A8BA8B8531}">
      <text>
        <r>
          <rPr>
            <sz val="11"/>
            <color theme="1"/>
            <rFont val="Aptos Narrow"/>
            <family val="2"/>
            <scheme val="minor"/>
          </rPr>
          <t>Andrea Catherine Babativa Baracaldo:
10 MESES</t>
        </r>
      </text>
    </comment>
    <comment ref="AI222" authorId="1" shapeId="0" xr:uid="{B3E27F18-8E70-4BD0-A39F-C75D36C046BA}">
      <text>
        <r>
          <rPr>
            <sz val="11"/>
            <color theme="1"/>
            <rFont val="Aptos Narrow"/>
            <family val="2"/>
            <scheme val="minor"/>
          </rPr>
          <t>Andrea Catherine Babativa Baracaldo:
10 MESES</t>
        </r>
      </text>
    </comment>
    <comment ref="AI223" authorId="1" shapeId="0" xr:uid="{23B38AD6-0692-4661-BA8B-91A663A8D437}">
      <text>
        <r>
          <rPr>
            <sz val="11"/>
            <color theme="1"/>
            <rFont val="Aptos Narrow"/>
            <family val="2"/>
            <scheme val="minor"/>
          </rPr>
          <t>Andrea Catherine Babativa Baracaldo:
10 MESES</t>
        </r>
      </text>
    </comment>
    <comment ref="AI224" authorId="1" shapeId="0" xr:uid="{049B82FF-EFF8-4F33-8717-9AEA6A974966}">
      <text>
        <r>
          <rPr>
            <sz val="11"/>
            <color theme="1"/>
            <rFont val="Aptos Narrow"/>
            <family val="2"/>
            <scheme val="minor"/>
          </rPr>
          <t>Andrea Catherine Babativa Baracaldo:
10 MESES</t>
        </r>
      </text>
    </comment>
    <comment ref="AI225" authorId="1" shapeId="0" xr:uid="{0F2D6B62-268C-4FB4-87D4-B371EEBFEAFD}">
      <text>
        <r>
          <rPr>
            <sz val="11"/>
            <color theme="1"/>
            <rFont val="Aptos Narrow"/>
            <family val="2"/>
            <scheme val="minor"/>
          </rPr>
          <t>Andrea Catherine Babativa Baracaldo:
10 MESES</t>
        </r>
      </text>
    </comment>
    <comment ref="AI226" authorId="1" shapeId="0" xr:uid="{14E498A2-4C6C-473A-AC26-DC7DBA800FE0}">
      <text>
        <r>
          <rPr>
            <sz val="11"/>
            <color theme="1"/>
            <rFont val="Aptos Narrow"/>
            <family val="2"/>
            <scheme val="minor"/>
          </rPr>
          <t>Andrea Catherine Babativa Baracaldo:
10 MESES</t>
        </r>
      </text>
    </comment>
    <comment ref="AK226" authorId="1" shapeId="0" xr:uid="{F3BACC32-04C9-4CA1-AE7C-9C007634619B}">
      <text>
        <r>
          <rPr>
            <sz val="11"/>
            <color theme="1"/>
            <rFont val="Aptos Narrow"/>
            <family val="2"/>
            <scheme val="minor"/>
          </rPr>
          <t>Andrea Catherine Babativa Baracaldo:
Mediante memorando 2025-3-006180 del 09 de abril se designa como supervisor definitivo a Oscar Andrés Garzón Zabala, anterior supervisor Nelson Javier Neva C.C 80202238 DV 4</t>
        </r>
      </text>
    </comment>
    <comment ref="AI227" authorId="1" shapeId="0" xr:uid="{F64E1E1F-00F9-4C40-A536-D5EC69C5705B}">
      <text>
        <r>
          <rPr>
            <sz val="11"/>
            <color theme="1"/>
            <rFont val="Aptos Narrow"/>
            <family val="2"/>
            <scheme val="minor"/>
          </rPr>
          <t>Andrea Catherine Babativa Baracaldo:
10 MESES</t>
        </r>
      </text>
    </comment>
    <comment ref="AI228" authorId="1" shapeId="0" xr:uid="{A1626BBD-3E43-42C1-8A24-3E784670E910}">
      <text>
        <r>
          <rPr>
            <sz val="11"/>
            <color theme="1"/>
            <rFont val="Aptos Narrow"/>
            <family val="2"/>
            <scheme val="minor"/>
          </rPr>
          <t>Andrea Catherine Babativa Baracaldo:
10 MESES</t>
        </r>
      </text>
    </comment>
    <comment ref="AI229" authorId="1" shapeId="0" xr:uid="{33F05471-64D5-4B51-AB28-450792E4128A}">
      <text>
        <r>
          <rPr>
            <sz val="11"/>
            <color theme="1"/>
            <rFont val="Aptos Narrow"/>
            <family val="2"/>
            <scheme val="minor"/>
          </rPr>
          <t>Andrea Catherine Babativa Baracaldo:
10 MESES</t>
        </r>
      </text>
    </comment>
    <comment ref="AI230" authorId="1" shapeId="0" xr:uid="{D58427A1-CFE7-40CF-98FA-86511B39E988}">
      <text>
        <r>
          <rPr>
            <sz val="11"/>
            <color theme="1"/>
            <rFont val="Aptos Narrow"/>
            <family val="2"/>
            <scheme val="minor"/>
          </rPr>
          <t>Andrea Catherine Babativa Baracaldo:
10 MESES</t>
        </r>
      </text>
    </comment>
    <comment ref="AI231" authorId="1" shapeId="0" xr:uid="{5A7AB272-6FD4-41D1-8CD0-C0CD36ED374A}">
      <text>
        <r>
          <rPr>
            <sz val="11"/>
            <color theme="1"/>
            <rFont val="Aptos Narrow"/>
            <family val="2"/>
            <scheme val="minor"/>
          </rPr>
          <t>Andrea Catherine Babativa Baracaldo:
5 MESES</t>
        </r>
      </text>
    </comment>
    <comment ref="AI232" authorId="1" shapeId="0" xr:uid="{90F756C3-D621-4851-9D96-2ECBFAADD7BD}">
      <text>
        <r>
          <rPr>
            <sz val="11"/>
            <color theme="1"/>
            <rFont val="Aptos Narrow"/>
            <family val="2"/>
            <scheme val="minor"/>
          </rPr>
          <t>Andrea Catherine Babativa Baracaldo:
10 MESES</t>
        </r>
      </text>
    </comment>
    <comment ref="AI233" authorId="1" shapeId="0" xr:uid="{B7F5AEA3-8EE3-46E7-9434-35508EC1BEB9}">
      <text>
        <r>
          <rPr>
            <sz val="11"/>
            <color theme="1"/>
            <rFont val="Aptos Narrow"/>
            <family val="2"/>
            <scheme val="minor"/>
          </rPr>
          <t>Andrea Catherine Babativa Baracaldo:
10 MESES 15 DÍAS</t>
        </r>
      </text>
    </comment>
    <comment ref="AI234" authorId="1" shapeId="0" xr:uid="{E884B9C2-6D69-48C9-81BE-E1BC2079CAE7}">
      <text>
        <r>
          <rPr>
            <sz val="11"/>
            <color theme="1"/>
            <rFont val="Aptos Narrow"/>
            <family val="2"/>
            <scheme val="minor"/>
          </rPr>
          <t>Andrea Catherine Babativa Baracaldo:
10 MESES 15 DÍAS</t>
        </r>
      </text>
    </comment>
    <comment ref="AI235" authorId="1" shapeId="0" xr:uid="{BAE7C6E7-C787-4EE0-B06E-ACEE888F1ACA}">
      <text>
        <r>
          <rPr>
            <sz val="11"/>
            <color theme="1"/>
            <rFont val="Aptos Narrow"/>
            <family val="2"/>
            <scheme val="minor"/>
          </rPr>
          <t>Andrea Catherine Babativa Baracaldo:
08 MESES 26 DÍAS</t>
        </r>
      </text>
    </comment>
    <comment ref="BB235" authorId="1" shapeId="0" xr:uid="{C688E756-71BE-48B0-B626-711E13EB8968}">
      <text>
        <r>
          <rPr>
            <sz val="11"/>
            <color theme="1"/>
            <rFont val="Aptos Narrow"/>
            <family val="2"/>
            <scheme val="minor"/>
          </rPr>
          <t>Andrea Catherine Babativa Baracaldo:
Se autoriza por medio del memorando 2025-3-005623</t>
        </r>
      </text>
    </comment>
    <comment ref="AI236" authorId="1" shapeId="0" xr:uid="{A0A4991E-9F90-4E49-A108-6E44B3B19925}">
      <text>
        <r>
          <rPr>
            <sz val="11"/>
            <color theme="1"/>
            <rFont val="Aptos Narrow"/>
            <family val="2"/>
            <scheme val="minor"/>
          </rPr>
          <t>Andrea Catherine Babativa Baracaldo:
7 MESES</t>
        </r>
      </text>
    </comment>
    <comment ref="BB236" authorId="1" shapeId="0" xr:uid="{C34A7C4A-2940-40F2-A03F-A66F4BF7D563}">
      <text>
        <r>
          <rPr>
            <sz val="11"/>
            <color theme="1"/>
            <rFont val="Aptos Narrow"/>
            <family val="2"/>
            <scheme val="minor"/>
          </rPr>
          <t>Andrea Catherine Babativa Baracaldo:
Se autoriza por medio del memorando 2025-3-008505</t>
        </r>
      </text>
    </comment>
    <comment ref="AI237" authorId="1" shapeId="0" xr:uid="{0116F90B-9571-4D3A-AE29-E21C6B117EAE}">
      <text>
        <r>
          <rPr>
            <sz val="11"/>
            <color theme="1"/>
            <rFont val="Aptos Narrow"/>
            <family val="2"/>
            <scheme val="minor"/>
          </rPr>
          <t>Andrea Catherine Babativa Baracaldo:
10 MESES</t>
        </r>
      </text>
    </comment>
    <comment ref="AI238" authorId="1" shapeId="0" xr:uid="{9B55B0FB-2A2A-4BEF-ADD7-73A2557F2BCC}">
      <text>
        <r>
          <rPr>
            <sz val="11"/>
            <color theme="1"/>
            <rFont val="Aptos Narrow"/>
            <family val="2"/>
            <scheme val="minor"/>
          </rPr>
          <t>Andrea Catherine Babativa Baracaldo:
10 MESES 15 DÍAS</t>
        </r>
      </text>
    </comment>
    <comment ref="AI239" authorId="1" shapeId="0" xr:uid="{CB6571E3-85EB-437A-8A7C-7BF39FF3576D}">
      <text>
        <r>
          <rPr>
            <sz val="11"/>
            <color theme="1"/>
            <rFont val="Aptos Narrow"/>
            <family val="2"/>
            <scheme val="minor"/>
          </rPr>
          <t>Andrea Catherine Babativa Baracaldo:
10 MESES</t>
        </r>
      </text>
    </comment>
    <comment ref="AI240" authorId="1" shapeId="0" xr:uid="{288E5824-7AC2-45D0-928A-DCE2966DEC90}">
      <text>
        <r>
          <rPr>
            <sz val="11"/>
            <color theme="1"/>
            <rFont val="Aptos Narrow"/>
            <family val="2"/>
            <scheme val="minor"/>
          </rPr>
          <t>Andrea Catherine Babativa Baracaldo:
10 MESES</t>
        </r>
      </text>
    </comment>
    <comment ref="AI241" authorId="1" shapeId="0" xr:uid="{DE2F61B0-193C-436A-BE9D-8726605017F4}">
      <text>
        <r>
          <rPr>
            <sz val="11"/>
            <color theme="1"/>
            <rFont val="Aptos Narrow"/>
            <family val="2"/>
            <scheme val="minor"/>
          </rPr>
          <t>Andrea Catherine Babativa Baracaldo:
10 MESES Y 21 DÍAS</t>
        </r>
      </text>
    </comment>
    <comment ref="BA241" authorId="1" shapeId="0" xr:uid="{A04E1F25-D73D-4B03-BA46-F7276B8A8B4F}">
      <text>
        <r>
          <rPr>
            <sz val="11"/>
            <color theme="1"/>
            <rFont val="Aptos Narrow"/>
            <family val="2"/>
            <scheme val="minor"/>
          </rPr>
          <t>Andrea Catherine Babativa Baracaldo:
Se solicita por medio del memorando 2025-3-003919</t>
        </r>
      </text>
    </comment>
    <comment ref="BB241" authorId="1" shapeId="0" xr:uid="{9674F2D6-0570-41E1-8D57-510B531D89F0}">
      <text>
        <r>
          <rPr>
            <sz val="11"/>
            <color theme="1"/>
            <rFont val="Aptos Narrow"/>
            <family val="2"/>
            <scheme val="minor"/>
          </rPr>
          <t>Andrea Catherine Babativa Baracaldo:
Se autoriza por medio del memorando 2025-3-004585</t>
        </r>
      </text>
    </comment>
    <comment ref="AI242" authorId="1" shapeId="0" xr:uid="{3007216E-F58C-4BEB-B167-2C39AC96B86F}">
      <text>
        <r>
          <rPr>
            <sz val="11"/>
            <color theme="1"/>
            <rFont val="Aptos Narrow"/>
            <family val="2"/>
            <scheme val="minor"/>
          </rPr>
          <t>Andrea Catherine Babativa Baracaldo:
10 MESES</t>
        </r>
      </text>
    </comment>
    <comment ref="AI244" authorId="1" shapeId="0" xr:uid="{CBE4CD6E-5467-40EC-9513-EBD9B51648D7}">
      <text>
        <r>
          <rPr>
            <sz val="11"/>
            <color theme="1"/>
            <rFont val="Aptos Narrow"/>
            <family val="2"/>
            <scheme val="minor"/>
          </rPr>
          <t>Andrea Catherine Babativa Baracaldo:
10 MESES</t>
        </r>
      </text>
    </comment>
    <comment ref="AI245" authorId="1" shapeId="0" xr:uid="{7DBE16A6-DD7A-4683-A2E9-C37D26EB3ED9}">
      <text>
        <r>
          <rPr>
            <sz val="11"/>
            <color theme="1"/>
            <rFont val="Aptos Narrow"/>
            <family val="2"/>
            <scheme val="minor"/>
          </rPr>
          <t>Andrea Catherine Babativa Baracaldo:
10 MESES</t>
        </r>
      </text>
    </comment>
    <comment ref="AI246" authorId="1" shapeId="0" xr:uid="{83B8A486-4734-420F-BCE7-7FF0FE58D795}">
      <text>
        <r>
          <rPr>
            <sz val="11"/>
            <color theme="1"/>
            <rFont val="Aptos Narrow"/>
            <family val="2"/>
            <scheme val="minor"/>
          </rPr>
          <t>Andrea Catherine Babativa Baracaldo:
10 MESES 15 DÍAS</t>
        </r>
      </text>
    </comment>
    <comment ref="AI247" authorId="1" shapeId="0" xr:uid="{885F4E5C-552E-41DB-A06C-C6F560BF769A}">
      <text>
        <r>
          <rPr>
            <sz val="11"/>
            <color theme="1"/>
            <rFont val="Aptos Narrow"/>
            <family val="2"/>
            <scheme val="minor"/>
          </rPr>
          <t>Andrea Catherine Babativa Baracaldo:
10 MESES</t>
        </r>
      </text>
    </comment>
    <comment ref="AI248" authorId="1" shapeId="0" xr:uid="{8267BD0E-9098-418E-B9A8-3014CD71AB6B}">
      <text>
        <r>
          <rPr>
            <sz val="11"/>
            <color theme="1"/>
            <rFont val="Aptos Narrow"/>
            <family val="2"/>
            <scheme val="minor"/>
          </rPr>
          <t>Andrea Catherine Babativa Baracaldo:
10 MESES</t>
        </r>
      </text>
    </comment>
    <comment ref="AI249" authorId="1" shapeId="0" xr:uid="{01B87101-57E0-46CF-A53F-D0D9B4079F7C}">
      <text>
        <r>
          <rPr>
            <sz val="11"/>
            <color theme="1"/>
            <rFont val="Aptos Narrow"/>
            <family val="2"/>
            <scheme val="minor"/>
          </rPr>
          <t>Andrea Catherine Babativa Baracaldo:
10 MESES</t>
        </r>
      </text>
    </comment>
    <comment ref="AI250" authorId="1" shapeId="0" xr:uid="{9EEAC2FA-5178-4A6A-BC63-AAD50E644147}">
      <text>
        <r>
          <rPr>
            <sz val="11"/>
            <color theme="1"/>
            <rFont val="Aptos Narrow"/>
            <family val="2"/>
            <scheme val="minor"/>
          </rPr>
          <t>Andrea Catherine Babativa Baracaldo:
10 MESES 15 DÍAS</t>
        </r>
      </text>
    </comment>
    <comment ref="AI251" authorId="1" shapeId="0" xr:uid="{886A498D-BDD0-4A53-9D41-42DBD482DD47}">
      <text>
        <r>
          <rPr>
            <sz val="11"/>
            <color theme="1"/>
            <rFont val="Aptos Narrow"/>
            <family val="2"/>
            <scheme val="minor"/>
          </rPr>
          <t>Andrea Catherine Babativa Baracaldo:
10 MESES</t>
        </r>
      </text>
    </comment>
    <comment ref="AI252" authorId="1" shapeId="0" xr:uid="{13FBE78D-BFD4-4384-90DD-86C93882054E}">
      <text>
        <r>
          <rPr>
            <sz val="11"/>
            <color theme="1"/>
            <rFont val="Aptos Narrow"/>
            <family val="2"/>
            <scheme val="minor"/>
          </rPr>
          <t>Andrea Catherine Babativa Baracaldo:
10 MESES</t>
        </r>
      </text>
    </comment>
    <comment ref="AI253" authorId="1" shapeId="0" xr:uid="{8C087EDA-8E08-4CE9-9B1C-CAB2A5EED598}">
      <text>
        <r>
          <rPr>
            <sz val="11"/>
            <color theme="1"/>
            <rFont val="Aptos Narrow"/>
            <family val="2"/>
            <scheme val="minor"/>
          </rPr>
          <t>Andrea Catherine Babativa Baracaldo:
10 MESES</t>
        </r>
      </text>
    </comment>
    <comment ref="AI254" authorId="1" shapeId="0" xr:uid="{5E04D007-E970-49EF-8346-CCEDDCB685ED}">
      <text>
        <r>
          <rPr>
            <sz val="11"/>
            <color theme="1"/>
            <rFont val="Aptos Narrow"/>
            <family val="2"/>
            <scheme val="minor"/>
          </rPr>
          <t>Andrea Catherine Babativa Baracaldo:
10 MESES</t>
        </r>
      </text>
    </comment>
    <comment ref="AI255" authorId="1" shapeId="0" xr:uid="{F371EDEF-C2B2-4889-A05F-C1A3224776BA}">
      <text>
        <r>
          <rPr>
            <sz val="11"/>
            <color theme="1"/>
            <rFont val="Aptos Narrow"/>
            <family val="2"/>
            <scheme val="minor"/>
          </rPr>
          <t>Andrea Catherine Babativa Baracaldo:
10 MESES</t>
        </r>
      </text>
    </comment>
    <comment ref="AI256" authorId="1" shapeId="0" xr:uid="{92AE1185-5D39-4541-B1FC-3A50C42DA4BF}">
      <text>
        <r>
          <rPr>
            <sz val="11"/>
            <color theme="1"/>
            <rFont val="Aptos Narrow"/>
            <family val="2"/>
            <scheme val="minor"/>
          </rPr>
          <t>Andrea Catherine Babativa Baracaldo:
10 MESES 15 DÍAS</t>
        </r>
      </text>
    </comment>
    <comment ref="AI257" authorId="1" shapeId="0" xr:uid="{8CD0E52B-84A9-45F7-A73A-C61FE487FD20}">
      <text>
        <r>
          <rPr>
            <sz val="11"/>
            <color theme="1"/>
            <rFont val="Aptos Narrow"/>
            <family val="2"/>
            <scheme val="minor"/>
          </rPr>
          <t>Andrea Catherine Babativa Baracaldo:
10 MESES</t>
        </r>
      </text>
    </comment>
    <comment ref="AI258" authorId="1" shapeId="0" xr:uid="{94EEFA14-1C81-4160-811B-0491E46E0946}">
      <text>
        <r>
          <rPr>
            <sz val="11"/>
            <color theme="1"/>
            <rFont val="Aptos Narrow"/>
            <family val="2"/>
            <scheme val="minor"/>
          </rPr>
          <t>Andrea Catherine Babativa Baracaldo:
10 MESES Y 1 DÍA</t>
        </r>
      </text>
    </comment>
    <comment ref="AI259" authorId="1" shapeId="0" xr:uid="{B91E2B8E-764D-49EF-BFC8-124C6CE9E696}">
      <text>
        <r>
          <rPr>
            <sz val="11"/>
            <color theme="1"/>
            <rFont val="Aptos Narrow"/>
            <family val="2"/>
            <scheme val="minor"/>
          </rPr>
          <t xml:space="preserve">Andrea Catherine Babativa Baracaldo:
9 MESES
</t>
        </r>
      </text>
    </comment>
    <comment ref="AI260" authorId="1" shapeId="0" xr:uid="{EB60F81E-1AFC-4E37-A53D-8B2BC31DC02D}">
      <text>
        <r>
          <rPr>
            <sz val="11"/>
            <color theme="1"/>
            <rFont val="Aptos Narrow"/>
            <family val="2"/>
            <scheme val="minor"/>
          </rPr>
          <t xml:space="preserve">Andrea Catherine Babativa Baracaldo:
9 MESES
</t>
        </r>
      </text>
    </comment>
    <comment ref="AI261" authorId="1" shapeId="0" xr:uid="{1725B38A-7754-49A6-BA55-F8A040AC3194}">
      <text>
        <r>
          <rPr>
            <sz val="11"/>
            <color theme="1"/>
            <rFont val="Aptos Narrow"/>
            <family val="2"/>
            <scheme val="minor"/>
          </rPr>
          <t xml:space="preserve">Andrea Catherine Babativa Baracaldo:
8 MESES
</t>
        </r>
      </text>
    </comment>
    <comment ref="AI262" authorId="1" shapeId="0" xr:uid="{96E3F14C-39F0-45F4-AF15-72AB828B4422}">
      <text>
        <r>
          <rPr>
            <sz val="11"/>
            <color theme="1"/>
            <rFont val="Aptos Narrow"/>
            <family val="2"/>
            <scheme val="minor"/>
          </rPr>
          <t>Andrea Catherine Babativa Baracaldo:
10 MESES</t>
        </r>
      </text>
    </comment>
    <comment ref="AI263" authorId="1" shapeId="0" xr:uid="{EA9C5FB4-8AF4-4BF0-B504-AFFABD91E9B6}">
      <text>
        <r>
          <rPr>
            <sz val="11"/>
            <color theme="1"/>
            <rFont val="Aptos Narrow"/>
            <family val="2"/>
            <scheme val="minor"/>
          </rPr>
          <t xml:space="preserve">Andrea Catherine Babativa Baracaldo:
9 MESES
</t>
        </r>
      </text>
    </comment>
    <comment ref="AI264" authorId="1" shapeId="0" xr:uid="{7E314C12-C909-40AB-8972-88FF50849C35}">
      <text>
        <r>
          <rPr>
            <sz val="11"/>
            <color theme="1"/>
            <rFont val="Aptos Narrow"/>
            <family val="2"/>
            <scheme val="minor"/>
          </rPr>
          <t>Andrea Catherine Babativa Baracaldo:
10 MESES 15 DÍAS</t>
        </r>
      </text>
    </comment>
    <comment ref="AI265" authorId="1" shapeId="0" xr:uid="{BB17B3D9-3D20-4EBD-B538-A55E5331D199}">
      <text>
        <r>
          <rPr>
            <sz val="11"/>
            <color theme="1"/>
            <rFont val="Aptos Narrow"/>
            <family val="2"/>
            <scheme val="minor"/>
          </rPr>
          <t>Andrea Catherine Babativa Baracaldo:
10 MESES 15 DÍAS</t>
        </r>
      </text>
    </comment>
    <comment ref="AI266" authorId="1" shapeId="0" xr:uid="{353A7E31-4CDA-4C4F-A0D8-73D6F57A4448}">
      <text>
        <r>
          <rPr>
            <sz val="11"/>
            <color theme="1"/>
            <rFont val="Aptos Narrow"/>
            <family val="2"/>
            <scheme val="minor"/>
          </rPr>
          <t>Andrea Catherine Babativa Baracaldo:
10 MESES</t>
        </r>
      </text>
    </comment>
    <comment ref="AI267" authorId="1" shapeId="0" xr:uid="{01CEB71A-E468-4020-AEA1-2F5141DCEA0E}">
      <text>
        <r>
          <rPr>
            <sz val="11"/>
            <color theme="1"/>
            <rFont val="Aptos Narrow"/>
            <family val="2"/>
            <scheme val="minor"/>
          </rPr>
          <t>Andrea Catherine Babativa Baracaldo:
10 MESES</t>
        </r>
      </text>
    </comment>
    <comment ref="AI268" authorId="1" shapeId="0" xr:uid="{4024E9E9-7532-4342-A30C-E7A15C179CBF}">
      <text>
        <r>
          <rPr>
            <sz val="11"/>
            <color theme="1"/>
            <rFont val="Aptos Narrow"/>
            <family val="2"/>
            <scheme val="minor"/>
          </rPr>
          <t>Andrea Catherine Babativa Baracaldo:
10 MESES</t>
        </r>
      </text>
    </comment>
    <comment ref="AI269" authorId="1" shapeId="0" xr:uid="{6AE51076-3F4F-49EF-8CB1-F0EDC91886CE}">
      <text>
        <r>
          <rPr>
            <sz val="11"/>
            <color theme="1"/>
            <rFont val="Aptos Narrow"/>
            <family val="2"/>
            <scheme val="minor"/>
          </rPr>
          <t>Andrea Catherine Babativa Baracaldo:
10 MESES 15 DÍAS</t>
        </r>
      </text>
    </comment>
    <comment ref="AI270" authorId="1" shapeId="0" xr:uid="{51EF5D90-8B40-4567-830B-30C0AAE5BC2A}">
      <text>
        <r>
          <rPr>
            <sz val="11"/>
            <color theme="1"/>
            <rFont val="Aptos Narrow"/>
            <family val="2"/>
            <scheme val="minor"/>
          </rPr>
          <t>Andrea Catherine Babativa Baracaldo:
10 MESES 15 DÍAS</t>
        </r>
      </text>
    </comment>
    <comment ref="AI271" authorId="1" shapeId="0" xr:uid="{3E78ABFC-27D6-4417-A26A-39D63ABEE005}">
      <text>
        <r>
          <rPr>
            <sz val="11"/>
            <color theme="1"/>
            <rFont val="Aptos Narrow"/>
            <family val="2"/>
            <scheme val="minor"/>
          </rPr>
          <t>Andrea Catherine Babativa Baracaldo:
10 MESES</t>
        </r>
      </text>
    </comment>
    <comment ref="AI272" authorId="1" shapeId="0" xr:uid="{1696F2E2-FC07-4248-9269-FB6D77F289B5}">
      <text>
        <r>
          <rPr>
            <sz val="11"/>
            <color theme="1"/>
            <rFont val="Aptos Narrow"/>
            <family val="2"/>
            <scheme val="minor"/>
          </rPr>
          <t>Andrea Catherine Babativa Baracaldo:
10 MESES</t>
        </r>
      </text>
    </comment>
    <comment ref="AI273" authorId="1" shapeId="0" xr:uid="{36FE33EB-ABA0-42F4-8A0E-63CDBD50F71F}">
      <text>
        <r>
          <rPr>
            <sz val="11"/>
            <color theme="1"/>
            <rFont val="Aptos Narrow"/>
            <family val="2"/>
            <scheme val="minor"/>
          </rPr>
          <t>Andrea Catherine Babativa Baracaldo:
10 MESES</t>
        </r>
      </text>
    </comment>
    <comment ref="AK273" authorId="1" shapeId="0" xr:uid="{E6AA9904-2B74-4F41-B166-3A8E62525CFB}">
      <text>
        <r>
          <rPr>
            <sz val="11"/>
            <color theme="1"/>
            <rFont val="Aptos Narrow"/>
            <family val="2"/>
            <scheme val="minor"/>
          </rPr>
          <t>Andrea Catherine Babativa Baracaldo:
Mediante memorando 2025-3-004347 del 05 de marzo se designa como supervisor definitivo a Angelica María Velazco, anterior supervisor Juan Hernando Velasco, CC 80842959, DV 1</t>
        </r>
      </text>
    </comment>
    <comment ref="AI274" authorId="1" shapeId="0" xr:uid="{76B3075E-F4D3-4906-99D8-1B7B20D5C20D}">
      <text>
        <r>
          <rPr>
            <sz val="11"/>
            <color theme="1"/>
            <rFont val="Aptos Narrow"/>
            <family val="2"/>
            <scheme val="minor"/>
          </rPr>
          <t>Andrea Catherine Babativa Baracaldo:
10 MESES</t>
        </r>
      </text>
    </comment>
    <comment ref="AI275" authorId="1" shapeId="0" xr:uid="{83ECC8D4-C578-44D6-A802-09C4E5A7BD48}">
      <text>
        <r>
          <rPr>
            <sz val="11"/>
            <color theme="1"/>
            <rFont val="Aptos Narrow"/>
            <family val="2"/>
            <scheme val="minor"/>
          </rPr>
          <t>Andrea Catherine Babativa Baracaldo:
10 MESES</t>
        </r>
      </text>
    </comment>
    <comment ref="AK275" authorId="1" shapeId="0" xr:uid="{A5F8B2B0-DC7B-418A-B069-76496F3DE1DF}">
      <text>
        <r>
          <rPr>
            <sz val="11"/>
            <color theme="1"/>
            <rFont val="Aptos Narrow"/>
            <family val="2"/>
            <scheme val="minor"/>
          </rPr>
          <t>Andrea Catherine Babativa Baracaldo:
Mediante memorando 2025-3-004347 del 05 de marzo se designa como supervisor definitivo a Angelica María Velazco, anterior supervisor Juan Hernando Velasco, CC 80842959, DV 1</t>
        </r>
      </text>
    </comment>
    <comment ref="AI276" authorId="1" shapeId="0" xr:uid="{61A59993-FF22-4530-97E1-DB2DC8B8229A}">
      <text>
        <r>
          <rPr>
            <sz val="11"/>
            <color theme="1"/>
            <rFont val="Aptos Narrow"/>
            <family val="2"/>
            <scheme val="minor"/>
          </rPr>
          <t>Andrea Catherine Babativa Baracaldo:
10 MESES</t>
        </r>
      </text>
    </comment>
    <comment ref="AI277" authorId="1" shapeId="0" xr:uid="{47457A69-042D-4A56-B514-19D411F1583A}">
      <text>
        <r>
          <rPr>
            <sz val="11"/>
            <color theme="1"/>
            <rFont val="Aptos Narrow"/>
            <family val="2"/>
            <scheme val="minor"/>
          </rPr>
          <t>Andrea Catherine Babativa Baracaldo:
10 MESES 15 DÍAS</t>
        </r>
      </text>
    </comment>
    <comment ref="BA277" authorId="1" shapeId="0" xr:uid="{EA020715-7C84-48FF-8075-282D34099FDD}">
      <text>
        <r>
          <rPr>
            <sz val="11"/>
            <color theme="1"/>
            <rFont val="Aptos Narrow"/>
            <family val="2"/>
            <scheme val="minor"/>
          </rPr>
          <t xml:space="preserve">Andrea Catherine Babativa Baracaldo:
Se solicita por medio del memorando 2025-3-005395
Se realiza alcance del memorando 2025-3-005573 del 28/03/2025
</t>
        </r>
      </text>
    </comment>
    <comment ref="BB277" authorId="1" shapeId="0" xr:uid="{FBDF9BB6-ECB7-4AA3-B061-FA37B2E562A3}">
      <text>
        <r>
          <rPr>
            <sz val="11"/>
            <color theme="1"/>
            <rFont val="Aptos Narrow"/>
            <family val="2"/>
            <scheme val="minor"/>
          </rPr>
          <t>Andrea Catherine Babativa Baracaldo:
Se autoriza por medio del memorando 2025-3-005627</t>
        </r>
      </text>
    </comment>
    <comment ref="AI278" authorId="1" shapeId="0" xr:uid="{18B8A8AA-2CFE-4532-AFD0-83322276928E}">
      <text>
        <r>
          <rPr>
            <sz val="11"/>
            <color theme="1"/>
            <rFont val="Aptos Narrow"/>
            <family val="2"/>
            <scheme val="minor"/>
          </rPr>
          <t>Andrea Catherine Babativa Baracaldo:
10 MESES 17 DÍAS</t>
        </r>
      </text>
    </comment>
    <comment ref="AI279" authorId="1" shapeId="0" xr:uid="{75AB3893-036B-4CF3-A2E9-B6EF5C2F9405}">
      <text>
        <r>
          <rPr>
            <sz val="11"/>
            <color theme="1"/>
            <rFont val="Aptos Narrow"/>
            <family val="2"/>
            <scheme val="minor"/>
          </rPr>
          <t>Andrea Catherine Babativa Baracaldo:
10 MESES</t>
        </r>
      </text>
    </comment>
    <comment ref="AI280" authorId="1" shapeId="0" xr:uid="{DC51189D-8C1E-486A-B745-7935F7229D1D}">
      <text>
        <r>
          <rPr>
            <sz val="11"/>
            <color theme="1"/>
            <rFont val="Aptos Narrow"/>
            <family val="2"/>
            <scheme val="minor"/>
          </rPr>
          <t>Andrea Catherine Babativa Baracaldo:
9 MESES</t>
        </r>
      </text>
    </comment>
    <comment ref="AI281" authorId="1" shapeId="0" xr:uid="{0447FDB8-CECA-4F3F-B831-A5149C601005}">
      <text>
        <r>
          <rPr>
            <sz val="11"/>
            <color theme="1"/>
            <rFont val="Aptos Narrow"/>
            <family val="2"/>
            <scheme val="minor"/>
          </rPr>
          <t>Andrea Catherine Babativa Baracaldo:
10 MESES</t>
        </r>
      </text>
    </comment>
    <comment ref="AK281" authorId="1" shapeId="0" xr:uid="{50833DFB-1B82-4D3D-AB6D-E830242488A7}">
      <text>
        <r>
          <rPr>
            <sz val="11"/>
            <color theme="1"/>
            <rFont val="Aptos Narrow"/>
            <family val="2"/>
            <scheme val="minor"/>
          </rPr>
          <t>Andrea Catherine Babativa Baracaldo:
Mediante memorando 2025-3-004810 del 14 de marzo se designa como supervisor definitivo a Carlos Esteban Pinzón, anterior supervisor Lina Eugenia Daza Rojas, CC 52869957, DV 2
Mediante memorando 2025-3-005998 del 07 de abril se designa como supervisor definitivo a Elkin Paúl Rodríguez Saénz, anterior supervisor Carlos Esteban Pinzón  C.C 79649486 DV 1</t>
        </r>
      </text>
    </comment>
    <comment ref="AI282" authorId="1" shapeId="0" xr:uid="{DBD4AD02-12BA-435D-81DC-7022A09808AC}">
      <text>
        <r>
          <rPr>
            <sz val="11"/>
            <color theme="1"/>
            <rFont val="Aptos Narrow"/>
            <family val="2"/>
            <scheme val="minor"/>
          </rPr>
          <t>Andrea Catherine Babativa Baracaldo:
10 MESES</t>
        </r>
      </text>
    </comment>
    <comment ref="AK282" authorId="1" shapeId="0" xr:uid="{943E30F3-4CF7-4240-BDCC-541D4557482E}">
      <text>
        <r>
          <rPr>
            <sz val="11"/>
            <color theme="1"/>
            <rFont val="Aptos Narrow"/>
            <family val="2"/>
            <scheme val="minor"/>
          </rPr>
          <t>Andrea Catherine Babativa Baracaldo:
Mediante memorando 2025-3-006180 del 09 de abril se designa como supervisor definitivo a Oscar Andrés Garzón Zabala, anterior supervisor Nelson Javier Neva C.C 80202238 DV 4</t>
        </r>
      </text>
    </comment>
    <comment ref="AI283" authorId="1" shapeId="0" xr:uid="{6DD5700C-7F7E-4611-9952-E070E32282AC}">
      <text>
        <r>
          <rPr>
            <sz val="11"/>
            <color theme="1"/>
            <rFont val="Aptos Narrow"/>
            <family val="2"/>
            <scheme val="minor"/>
          </rPr>
          <t>Andrea Catherine Babativa Baracaldo:
10 MESES</t>
        </r>
      </text>
    </comment>
    <comment ref="AI284" authorId="1" shapeId="0" xr:uid="{A4AFFDD4-3150-40F1-9423-7BFD8A2A074E}">
      <text>
        <r>
          <rPr>
            <sz val="11"/>
            <color theme="1"/>
            <rFont val="Aptos Narrow"/>
            <family val="2"/>
            <scheme val="minor"/>
          </rPr>
          <t>Andrea Catherine Babativa Baracaldo:
10 MESES</t>
        </r>
      </text>
    </comment>
    <comment ref="AI285" authorId="1" shapeId="0" xr:uid="{71C37C72-9932-498C-90D9-52F1E3568B8D}">
      <text>
        <r>
          <rPr>
            <sz val="11"/>
            <color theme="1"/>
            <rFont val="Aptos Narrow"/>
            <family val="2"/>
            <scheme val="minor"/>
          </rPr>
          <t>Andrea Catherine Babativa Baracaldo:
10 MESES 15 DÍAS</t>
        </r>
      </text>
    </comment>
    <comment ref="BA285" authorId="1" shapeId="0" xr:uid="{7B1C2D10-3BE7-4003-9EB7-F05E26FD6E73}">
      <text>
        <r>
          <rPr>
            <sz val="11"/>
            <color theme="1"/>
            <rFont val="Aptos Narrow"/>
            <family val="2"/>
            <scheme val="minor"/>
          </rPr>
          <t>Andrea Catherine Babativa Baracaldo:
Se solicita por medio del memorando 2025-3-004346</t>
        </r>
      </text>
    </comment>
    <comment ref="BB285" authorId="1" shapeId="0" xr:uid="{79A76CEA-A6E4-4D2A-A7D0-6963DE5A21A5}">
      <text>
        <r>
          <rPr>
            <sz val="11"/>
            <color theme="1"/>
            <rFont val="Aptos Narrow"/>
            <family val="2"/>
            <scheme val="minor"/>
          </rPr>
          <t>Andrea Catherine Babativa Baracaldo:
Se autoriza por medio del memorando 2025-3-004292</t>
        </r>
      </text>
    </comment>
    <comment ref="AI286" authorId="1" shapeId="0" xr:uid="{6E61E8A6-AEBC-45F7-8DBB-43BF8E7CFC53}">
      <text>
        <r>
          <rPr>
            <sz val="11"/>
            <color theme="1"/>
            <rFont val="Aptos Narrow"/>
            <family val="2"/>
            <scheme val="minor"/>
          </rPr>
          <t>Andrea Catherine Babativa Baracaldo:
10 MESES</t>
        </r>
      </text>
    </comment>
    <comment ref="AI287" authorId="1" shapeId="0" xr:uid="{108CB4F5-3CC6-4099-9C5A-7FD9E8CA87B2}">
      <text>
        <r>
          <rPr>
            <sz val="11"/>
            <color theme="1"/>
            <rFont val="Aptos Narrow"/>
            <family val="2"/>
            <scheme val="minor"/>
          </rPr>
          <t>Andrea Catherine Babativa Baracaldo:
10 MESES</t>
        </r>
      </text>
    </comment>
    <comment ref="AI288" authorId="1" shapeId="0" xr:uid="{CD5C026E-9ADC-4F15-993C-628D4D2417A2}">
      <text>
        <r>
          <rPr>
            <sz val="11"/>
            <color theme="1"/>
            <rFont val="Aptos Narrow"/>
            <family val="2"/>
            <scheme val="minor"/>
          </rPr>
          <t>Andrea Catherine Babativa Baracaldo:
10 MESES</t>
        </r>
      </text>
    </comment>
    <comment ref="AI289" authorId="1" shapeId="0" xr:uid="{4A94455B-50A4-4462-A6D5-415A6242F865}">
      <text>
        <r>
          <rPr>
            <sz val="11"/>
            <color theme="1"/>
            <rFont val="Aptos Narrow"/>
            <family val="2"/>
            <scheme val="minor"/>
          </rPr>
          <t>Andrea Catherine Babativa Baracaldo:
10 MESES</t>
        </r>
      </text>
    </comment>
    <comment ref="AK289" authorId="1" shapeId="0" xr:uid="{8CF6FA67-D6F7-48A4-A510-72A7BAFD9DBF}">
      <text>
        <r>
          <rPr>
            <sz val="11"/>
            <color theme="1"/>
            <rFont val="Aptos Narrow"/>
            <family val="2"/>
            <scheme val="minor"/>
          </rPr>
          <t xml:space="preserve">Andrea Catherine Babativa Baracaldo:
Mediante memorando 2025-3-004814 del 14 de marzo se designa como supervisor a Luis Fernando Sandoval C.C 79047298 DV 8 desde el 14 al 24 de marzo por periodo de vacaciones de Ricardo Esteban Prada.
Mediante memorando 2025-3-005339 del 25 de marzo se designa como supervisor definitivo a Adrián Smith Manrique, anterior supervisor Ricardo Esteban Prada, CC 80073493, DV 1
</t>
        </r>
      </text>
    </comment>
    <comment ref="AI290" authorId="1" shapeId="0" xr:uid="{243DB5FB-211E-4920-A326-C81ACF4AA39A}">
      <text>
        <r>
          <rPr>
            <sz val="11"/>
            <color theme="1"/>
            <rFont val="Aptos Narrow"/>
            <family val="2"/>
            <scheme val="minor"/>
          </rPr>
          <t>Andrea Catherine Babativa Baracaldo:
10 MESES</t>
        </r>
      </text>
    </comment>
    <comment ref="AI291" authorId="1" shapeId="0" xr:uid="{D60807FB-82DC-450D-B277-F9797442D95B}">
      <text>
        <r>
          <rPr>
            <sz val="11"/>
            <color theme="1"/>
            <rFont val="Aptos Narrow"/>
            <family val="2"/>
            <scheme val="minor"/>
          </rPr>
          <t>Andrea Catherine Babativa Baracaldo:
10 MESES</t>
        </r>
      </text>
    </comment>
    <comment ref="AI292" authorId="1" shapeId="0" xr:uid="{06196BEC-1F21-477D-91FE-871B7A189FFB}">
      <text>
        <r>
          <rPr>
            <sz val="11"/>
            <color theme="1"/>
            <rFont val="Aptos Narrow"/>
            <family val="2"/>
            <scheme val="minor"/>
          </rPr>
          <t>Andrea Catherine Babativa Baracaldo:
10 MESES</t>
        </r>
      </text>
    </comment>
    <comment ref="AI293" authorId="1" shapeId="0" xr:uid="{671344FC-2264-480F-B2F6-12F53CBA5315}">
      <text>
        <r>
          <rPr>
            <sz val="11"/>
            <color theme="1"/>
            <rFont val="Aptos Narrow"/>
            <family val="2"/>
            <scheme val="minor"/>
          </rPr>
          <t>Andrea Catherine Babativa Baracaldo:
10 MESES</t>
        </r>
      </text>
    </comment>
    <comment ref="AI294" authorId="1" shapeId="0" xr:uid="{3316EA83-0F3E-490D-A10E-1625A6977F9D}">
      <text>
        <r>
          <rPr>
            <sz val="11"/>
            <color theme="1"/>
            <rFont val="Aptos Narrow"/>
            <family val="2"/>
            <scheme val="minor"/>
          </rPr>
          <t>Andrea Catherine Babativa Baracaldo:
10 MESES</t>
        </r>
      </text>
    </comment>
    <comment ref="AI295" authorId="1" shapeId="0" xr:uid="{19AA3468-1798-469A-B19A-87F8A3433CC5}">
      <text>
        <r>
          <rPr>
            <sz val="11"/>
            <color theme="1"/>
            <rFont val="Aptos Narrow"/>
            <family val="2"/>
            <scheme val="minor"/>
          </rPr>
          <t>Andrea Catherine Babativa Baracaldo:
10 MESES</t>
        </r>
      </text>
    </comment>
    <comment ref="AI296" authorId="1" shapeId="0" xr:uid="{D51FD744-79FF-420A-A8B5-0FB1217991F4}">
      <text>
        <r>
          <rPr>
            <sz val="11"/>
            <color theme="1"/>
            <rFont val="Aptos Narrow"/>
            <family val="2"/>
            <scheme val="minor"/>
          </rPr>
          <t>Andrea Catherine Babativa Baracaldo:
10 MESES</t>
        </r>
      </text>
    </comment>
    <comment ref="AI297" authorId="1" shapeId="0" xr:uid="{24906CBE-31C5-4C15-A789-E914F2C09E9D}">
      <text>
        <r>
          <rPr>
            <sz val="11"/>
            <color theme="1"/>
            <rFont val="Aptos Narrow"/>
            <family val="2"/>
            <scheme val="minor"/>
          </rPr>
          <t>Andrea Catherine Babativa Baracaldo:
10 MESES</t>
        </r>
      </text>
    </comment>
    <comment ref="AI298" authorId="1" shapeId="0" xr:uid="{9832A40E-FB8E-427D-94FF-749900380C7F}">
      <text>
        <r>
          <rPr>
            <sz val="11"/>
            <color theme="1"/>
            <rFont val="Aptos Narrow"/>
            <family val="2"/>
            <scheme val="minor"/>
          </rPr>
          <t>Andrea Catherine Babativa Baracaldo:
10 MESES</t>
        </r>
      </text>
    </comment>
    <comment ref="AI299" authorId="1" shapeId="0" xr:uid="{C6D3AB24-D0B5-43CA-9801-F359E22405FE}">
      <text>
        <r>
          <rPr>
            <sz val="11"/>
            <color theme="1"/>
            <rFont val="Aptos Narrow"/>
            <family val="2"/>
            <scheme val="minor"/>
          </rPr>
          <t>Andrea Catherine Babativa Baracaldo:
10 MESES</t>
        </r>
      </text>
    </comment>
    <comment ref="AI300" authorId="1" shapeId="0" xr:uid="{553BC0C7-ECC6-4160-9E35-860BC1A3E3BE}">
      <text>
        <r>
          <rPr>
            <sz val="11"/>
            <color theme="1"/>
            <rFont val="Aptos Narrow"/>
            <family val="2"/>
            <scheme val="minor"/>
          </rPr>
          <t>Andrea Catherine Babativa Baracaldo:
10 MESES</t>
        </r>
      </text>
    </comment>
    <comment ref="AI301" authorId="1" shapeId="0" xr:uid="{07A65367-13A7-47DA-9638-05167AC563CA}">
      <text>
        <r>
          <rPr>
            <sz val="11"/>
            <color theme="1"/>
            <rFont val="Aptos Narrow"/>
            <family val="2"/>
            <scheme val="minor"/>
          </rPr>
          <t>Andrea Catherine Babativa Baracaldo:
10 MESES</t>
        </r>
      </text>
    </comment>
    <comment ref="AI302" authorId="1" shapeId="0" xr:uid="{AD656E20-980A-449F-A499-ACCF64626992}">
      <text>
        <r>
          <rPr>
            <sz val="11"/>
            <color theme="1"/>
            <rFont val="Aptos Narrow"/>
            <family val="2"/>
            <scheme val="minor"/>
          </rPr>
          <t>Andrea Catherine Babativa Baracaldo:
10 MESES</t>
        </r>
      </text>
    </comment>
    <comment ref="AI303" authorId="1" shapeId="0" xr:uid="{8816ACD6-2C5B-43CE-B69C-B7C30D9DB5C4}">
      <text>
        <r>
          <rPr>
            <sz val="11"/>
            <color theme="1"/>
            <rFont val="Aptos Narrow"/>
            <family val="2"/>
            <scheme val="minor"/>
          </rPr>
          <t>Andrea Catherine Babativa Baracaldo:
10 MESES</t>
        </r>
      </text>
    </comment>
    <comment ref="AK303" authorId="1" shapeId="0" xr:uid="{4ABCA5A7-1DDA-42E9-88DC-0458DD3B273E}">
      <text>
        <r>
          <rPr>
            <sz val="11"/>
            <color theme="1"/>
            <rFont val="Aptos Narrow"/>
            <family val="2"/>
            <scheme val="minor"/>
          </rPr>
          <t xml:space="preserve">Andrea Catherine Babativa Baracaldo:
Mediante memorando 2025-3-004814 del 14 de marzo se designa como supervisor a Luis Fernando Sandoval C.C 79047298 DV 8 desde el 14 al 24 de marzo por periodo de vacaciones de Ricardo Esteban Prada.
Mediante memorando 2025-3-005339 del 25 de marzo se designa como supervisor definitivo a Adrián Smith Manrique, anterior supervisor Ricardo Esteban Prada, CC 80073493, DV 1
</t>
        </r>
      </text>
    </comment>
    <comment ref="AI304" authorId="1" shapeId="0" xr:uid="{D2A1883B-303C-4C5E-8B2F-9D23858C762C}">
      <text>
        <r>
          <rPr>
            <sz val="11"/>
            <color theme="1"/>
            <rFont val="Aptos Narrow"/>
            <family val="2"/>
            <scheme val="minor"/>
          </rPr>
          <t>Andrea Catherine Babativa Baracaldo:
10 MESES</t>
        </r>
      </text>
    </comment>
    <comment ref="AI305" authorId="1" shapeId="0" xr:uid="{3E96DD22-0A1D-47D0-BF98-AA6EA805A7A1}">
      <text>
        <r>
          <rPr>
            <sz val="11"/>
            <color theme="1"/>
            <rFont val="Aptos Narrow"/>
            <family val="2"/>
            <scheme val="minor"/>
          </rPr>
          <t>Andrea Catherine Babativa Baracaldo:
10 MESES</t>
        </r>
      </text>
    </comment>
    <comment ref="AC306" authorId="2" shapeId="0" xr:uid="{CFB95961-C96C-42EF-BF5A-0F24C0BABF88}">
      <text>
        <r>
          <rPr>
            <sz val="11"/>
            <color theme="1"/>
            <rFont val="Aptos Narrow"/>
            <family val="2"/>
            <scheme val="minor"/>
          </rPr>
          <t>Martha Cecilia Recaman Jaramillo:
Especialización en Administración de la Planeación Urbana y Regional</t>
        </r>
      </text>
    </comment>
    <comment ref="AI306" authorId="1" shapeId="0" xr:uid="{052B3D42-3A97-4B84-A7E9-E423E229CB38}">
      <text>
        <r>
          <rPr>
            <sz val="11"/>
            <color theme="1"/>
            <rFont val="Aptos Narrow"/>
            <family val="2"/>
            <scheme val="minor"/>
          </rPr>
          <t>Andrea Catherine Babativa Baracaldo:
10 MESES</t>
        </r>
      </text>
    </comment>
    <comment ref="AI307" authorId="1" shapeId="0" xr:uid="{006192AC-21FA-4879-A924-615C472B9681}">
      <text>
        <r>
          <rPr>
            <sz val="11"/>
            <color theme="1"/>
            <rFont val="Aptos Narrow"/>
            <family val="2"/>
            <scheme val="minor"/>
          </rPr>
          <t>Andrea Catherine Babativa Baracaldo:
10 MESES</t>
        </r>
      </text>
    </comment>
    <comment ref="AI308" authorId="1" shapeId="0" xr:uid="{A2A7DBEA-4FFD-45BC-B966-5DAA50AD13CD}">
      <text>
        <r>
          <rPr>
            <sz val="11"/>
            <color theme="1"/>
            <rFont val="Aptos Narrow"/>
            <family val="2"/>
            <scheme val="minor"/>
          </rPr>
          <t>Andrea Catherine Babativa Baracaldo:
10 MESES</t>
        </r>
      </text>
    </comment>
    <comment ref="AK308" authorId="1" shapeId="0" xr:uid="{B1D013A7-C3D9-4091-AC1E-AEDEA42B771F}">
      <text>
        <r>
          <rPr>
            <sz val="11"/>
            <color theme="1"/>
            <rFont val="Aptos Narrow"/>
            <family val="2"/>
            <scheme val="minor"/>
          </rPr>
          <t>Andrea Catherine Babativa Baracaldo:
Mediante memorando 2025-3-004347 del 05 de marzo se designa como supervisor definitivo a Angelica María Velazco, anterior supervisor Juan Hernando Velasco, CC 80842959, DV 1</t>
        </r>
      </text>
    </comment>
    <comment ref="AI309" authorId="1" shapeId="0" xr:uid="{472BFA3D-45C2-44D8-8C2B-914CF75AD213}">
      <text>
        <r>
          <rPr>
            <sz val="11"/>
            <color theme="1"/>
            <rFont val="Aptos Narrow"/>
            <family val="2"/>
            <scheme val="minor"/>
          </rPr>
          <t>Andrea Catherine Babativa Baracaldo:
10 MESES Y 11 DÍAS</t>
        </r>
      </text>
    </comment>
    <comment ref="AC310" authorId="2" shapeId="0" xr:uid="{8B666E81-EB49-4B4E-B427-334A72861BFE}">
      <text>
        <r>
          <rPr>
            <sz val="11"/>
            <color theme="1"/>
            <rFont val="Aptos Narrow"/>
            <family val="2"/>
            <scheme val="minor"/>
          </rPr>
          <t>Martha Cecilia Recaman Jaramillo:
maestría en Territorio, Conflicto y Cultura</t>
        </r>
      </text>
    </comment>
    <comment ref="AI310" authorId="1" shapeId="0" xr:uid="{875DD422-778A-4267-B18F-E3DEE1750133}">
      <text>
        <r>
          <rPr>
            <sz val="11"/>
            <color theme="1"/>
            <rFont val="Aptos Narrow"/>
            <family val="2"/>
            <scheme val="minor"/>
          </rPr>
          <t>Andrea Catherine Babativa Baracaldo:
10 MESES</t>
        </r>
      </text>
    </comment>
    <comment ref="AI311" authorId="1" shapeId="0" xr:uid="{9FC2709B-417C-44D8-B684-38CF7C06DB99}">
      <text>
        <r>
          <rPr>
            <sz val="11"/>
            <color theme="1"/>
            <rFont val="Aptos Narrow"/>
            <family val="2"/>
            <scheme val="minor"/>
          </rPr>
          <t>Andrea Catherine Babativa Baracaldo:
10 MESES Y 10 DÍAS</t>
        </r>
      </text>
    </comment>
    <comment ref="AI312" authorId="1" shapeId="0" xr:uid="{A7756267-17CE-486C-BEF5-29D4D3B51E06}">
      <text>
        <r>
          <rPr>
            <sz val="11"/>
            <color theme="1"/>
            <rFont val="Aptos Narrow"/>
            <family val="2"/>
            <scheme val="minor"/>
          </rPr>
          <t xml:space="preserve">Andrea Catherine Babativa Baracaldo:
9 MESES
</t>
        </r>
      </text>
    </comment>
    <comment ref="AI313" authorId="1" shapeId="0" xr:uid="{2983750A-E2BD-43A4-A814-C7CBF719F276}">
      <text>
        <r>
          <rPr>
            <sz val="11"/>
            <color theme="1"/>
            <rFont val="Aptos Narrow"/>
            <family val="2"/>
            <scheme val="minor"/>
          </rPr>
          <t xml:space="preserve">Andrea Catherine Babativa Baracaldo:
9 MESES
</t>
        </r>
      </text>
    </comment>
    <comment ref="AI314" authorId="1" shapeId="0" xr:uid="{5D7E807E-59E0-4BF5-AF13-C55CBB69A9FC}">
      <text>
        <r>
          <rPr>
            <sz val="11"/>
            <color theme="1"/>
            <rFont val="Aptos Narrow"/>
            <family val="2"/>
            <scheme val="minor"/>
          </rPr>
          <t xml:space="preserve">Andrea Catherine Babativa Baracaldo:
9 MESES
</t>
        </r>
      </text>
    </comment>
    <comment ref="AI315" authorId="1" shapeId="0" xr:uid="{6F1033AD-9F0B-4D9F-B0E0-E73A1043D628}">
      <text>
        <r>
          <rPr>
            <sz val="11"/>
            <color theme="1"/>
            <rFont val="Aptos Narrow"/>
            <family val="2"/>
            <scheme val="minor"/>
          </rPr>
          <t>Andrea Catherine Babativa Baracaldo:
10 MESES</t>
        </r>
      </text>
    </comment>
    <comment ref="AC316" authorId="2" shapeId="0" xr:uid="{847FDE23-DF09-4291-9EAB-1EF305AC1802}">
      <text>
        <r>
          <rPr>
            <sz val="11"/>
            <color theme="1"/>
            <rFont val="Aptos Narrow"/>
            <family val="2"/>
            <scheme val="minor"/>
          </rPr>
          <t>Martha Cecilia Recaman Jaramillo:
Maestría en economía</t>
        </r>
      </text>
    </comment>
    <comment ref="AI316" authorId="1" shapeId="0" xr:uid="{E649300C-8A10-4A34-B78C-6422CC67DA2C}">
      <text>
        <r>
          <rPr>
            <sz val="11"/>
            <color theme="1"/>
            <rFont val="Aptos Narrow"/>
            <family val="2"/>
            <scheme val="minor"/>
          </rPr>
          <t>Andrea Catherine Babativa Baracaldo:
10 MESES</t>
        </r>
      </text>
    </comment>
    <comment ref="AI317" authorId="1" shapeId="0" xr:uid="{CE88C92A-4828-43F5-8992-50E008794B99}">
      <text>
        <r>
          <rPr>
            <sz val="11"/>
            <color theme="1"/>
            <rFont val="Aptos Narrow"/>
            <family val="2"/>
            <scheme val="minor"/>
          </rPr>
          <t>Andrea Catherine Babativa Baracaldo:
10 MESES Y 7 DÍAS</t>
        </r>
      </text>
    </comment>
    <comment ref="AI318" authorId="1" shapeId="0" xr:uid="{41021014-EE37-4B2D-A7BB-8A733B7EE713}">
      <text>
        <r>
          <rPr>
            <sz val="11"/>
            <color theme="1"/>
            <rFont val="Aptos Narrow"/>
            <family val="2"/>
            <scheme val="minor"/>
          </rPr>
          <t>Andrea Catherine Babativa Baracaldo:
10 MESES</t>
        </r>
      </text>
    </comment>
    <comment ref="AI319" authorId="1" shapeId="0" xr:uid="{0AE184D7-F1C0-461E-8FE1-9C94439A81D2}">
      <text>
        <r>
          <rPr>
            <sz val="11"/>
            <color theme="1"/>
            <rFont val="Aptos Narrow"/>
            <family val="2"/>
            <scheme val="minor"/>
          </rPr>
          <t>Andrea Catherine Babativa Baracaldo:
10 MESES</t>
        </r>
      </text>
    </comment>
    <comment ref="AI320" authorId="1" shapeId="0" xr:uid="{41DFC970-14CE-47B7-8805-335F5E03F629}">
      <text>
        <r>
          <rPr>
            <sz val="11"/>
            <color theme="1"/>
            <rFont val="Aptos Narrow"/>
            <family val="2"/>
            <scheme val="minor"/>
          </rPr>
          <t>Andrea Catherine Babativa Baracaldo:
10 MESES</t>
        </r>
      </text>
    </comment>
    <comment ref="AI321" authorId="1" shapeId="0" xr:uid="{B0B7A1ED-1BD7-4622-931F-2CCDDD33F385}">
      <text>
        <r>
          <rPr>
            <sz val="11"/>
            <color theme="1"/>
            <rFont val="Aptos Narrow"/>
            <family val="2"/>
            <scheme val="minor"/>
          </rPr>
          <t xml:space="preserve">Andrea Catherine Babativa Baracaldo:
9 MESES
</t>
        </r>
      </text>
    </comment>
    <comment ref="AI322" authorId="1" shapeId="0" xr:uid="{8A1771C5-FEE1-42FD-A5D9-5B76AB4DC036}">
      <text>
        <r>
          <rPr>
            <sz val="11"/>
            <color theme="1"/>
            <rFont val="Aptos Narrow"/>
            <family val="2"/>
            <scheme val="minor"/>
          </rPr>
          <t xml:space="preserve">Andrea Catherine Babativa Baracaldo:
9 MESES
</t>
        </r>
      </text>
    </comment>
    <comment ref="AI323" authorId="1" shapeId="0" xr:uid="{AED455F5-A298-40AA-9E4E-0B03B2675DA5}">
      <text>
        <r>
          <rPr>
            <sz val="11"/>
            <color theme="1"/>
            <rFont val="Aptos Narrow"/>
            <family val="2"/>
            <scheme val="minor"/>
          </rPr>
          <t>Andrea Catherine Babativa Baracaldo:
10 MESES</t>
        </r>
      </text>
    </comment>
    <comment ref="AC324" authorId="2" shapeId="0" xr:uid="{93F02893-695F-43DA-9F26-F61DD0CA70EF}">
      <text>
        <r>
          <rPr>
            <sz val="11"/>
            <color theme="1"/>
            <rFont val="Aptos Narrow"/>
            <family val="2"/>
            <scheme val="minor"/>
          </rPr>
          <t>Martha Cecilia Recaman Jaramillo:
Especialista en Producción de arroz</t>
        </r>
      </text>
    </comment>
    <comment ref="AI324" authorId="1" shapeId="0" xr:uid="{D5E841D1-CAA8-43A6-B171-B6F7CCB7F049}">
      <text>
        <r>
          <rPr>
            <sz val="11"/>
            <color theme="1"/>
            <rFont val="Aptos Narrow"/>
            <family val="2"/>
            <scheme val="minor"/>
          </rPr>
          <t>Andrea Catherine Babativa Baracaldo:
10 MESES</t>
        </r>
      </text>
    </comment>
    <comment ref="AI325" authorId="1" shapeId="0" xr:uid="{CB8D6926-BFE3-461A-8634-D4649AE4A447}">
      <text>
        <r>
          <rPr>
            <sz val="11"/>
            <color theme="1"/>
            <rFont val="Aptos Narrow"/>
            <family val="2"/>
            <scheme val="minor"/>
          </rPr>
          <t>Andrea Catherine Babativa Baracaldo:
9 MESES Y 24 DÓAS</t>
        </r>
      </text>
    </comment>
    <comment ref="AI326" authorId="1" shapeId="0" xr:uid="{5F2E93E3-940A-4FFF-80C1-C64EF7A4C848}">
      <text>
        <r>
          <rPr>
            <sz val="11"/>
            <color theme="1"/>
            <rFont val="Aptos Narrow"/>
            <family val="2"/>
            <scheme val="minor"/>
          </rPr>
          <t>Andrea Catherine Babativa Baracaldo:
10 MESES</t>
        </r>
      </text>
    </comment>
    <comment ref="AI327" authorId="1" shapeId="0" xr:uid="{C2386661-2B8E-4CA3-AA7B-4D1782E88144}">
      <text>
        <r>
          <rPr>
            <sz val="11"/>
            <color theme="1"/>
            <rFont val="Aptos Narrow"/>
            <family val="2"/>
            <scheme val="minor"/>
          </rPr>
          <t>Andrea Catherine Babativa Baracaldo:
5 MESES</t>
        </r>
      </text>
    </comment>
    <comment ref="AI328" authorId="1" shapeId="0" xr:uid="{E123CB8E-15C3-42B6-B632-6A423EAD31F7}">
      <text>
        <r>
          <rPr>
            <sz val="11"/>
            <color theme="1"/>
            <rFont val="Aptos Narrow"/>
            <family val="2"/>
            <scheme val="minor"/>
          </rPr>
          <t>Andrea Catherine Babativa Baracaldo:
10 MESES</t>
        </r>
      </text>
    </comment>
    <comment ref="AI329" authorId="1" shapeId="0" xr:uid="{5571E5AA-6AFF-48FC-B1B2-B7EC3B1889B2}">
      <text>
        <r>
          <rPr>
            <sz val="11"/>
            <color theme="1"/>
            <rFont val="Aptos Narrow"/>
            <family val="2"/>
            <scheme val="minor"/>
          </rPr>
          <t>Andrea Catherine Babativa Baracaldo:
10 MESES</t>
        </r>
      </text>
    </comment>
    <comment ref="AI330" authorId="1" shapeId="0" xr:uid="{EAF450C7-EC06-4B78-89A6-6BFB5B16A939}">
      <text>
        <r>
          <rPr>
            <sz val="11"/>
            <color theme="1"/>
            <rFont val="Aptos Narrow"/>
            <family val="2"/>
            <scheme val="minor"/>
          </rPr>
          <t>Andrea Catherine Babativa Baracaldo:
10 MESES</t>
        </r>
      </text>
    </comment>
    <comment ref="AI331" authorId="1" shapeId="0" xr:uid="{3425DC8C-165E-4D57-9DE9-C03E3F2BBBAC}">
      <text>
        <r>
          <rPr>
            <sz val="11"/>
            <color theme="1"/>
            <rFont val="Aptos Narrow"/>
            <family val="2"/>
            <scheme val="minor"/>
          </rPr>
          <t>Andrea Catherine Babativa Baracaldo:
10 MESES</t>
        </r>
      </text>
    </comment>
    <comment ref="AI332" authorId="1" shapeId="0" xr:uid="{C5C34644-6753-4751-B767-0A0EE6FB9C1F}">
      <text>
        <r>
          <rPr>
            <sz val="11"/>
            <color theme="1"/>
            <rFont val="Aptos Narrow"/>
            <family val="2"/>
            <scheme val="minor"/>
          </rPr>
          <t>Andrea Catherine Babativa Baracaldo:
10 MESES</t>
        </r>
      </text>
    </comment>
    <comment ref="AI333" authorId="1" shapeId="0" xr:uid="{60DE01B4-03A2-442D-9B3B-2F246E792BBA}">
      <text>
        <r>
          <rPr>
            <sz val="11"/>
            <color theme="1"/>
            <rFont val="Aptos Narrow"/>
            <family val="2"/>
            <scheme val="minor"/>
          </rPr>
          <t>Andrea Catherine Babativa Baracaldo:
10 MESES</t>
        </r>
      </text>
    </comment>
    <comment ref="AI334" authorId="1" shapeId="0" xr:uid="{CFCE3F8B-5932-4388-A37A-5611140B55DB}">
      <text>
        <r>
          <rPr>
            <sz val="11"/>
            <color theme="1"/>
            <rFont val="Aptos Narrow"/>
            <family val="2"/>
            <scheme val="minor"/>
          </rPr>
          <t>Andrea Catherine Babativa Baracaldo:
10 MESES</t>
        </r>
      </text>
    </comment>
    <comment ref="AI335" authorId="1" shapeId="0" xr:uid="{0E6C204F-0811-4CA2-A63C-F38DD8859415}">
      <text>
        <r>
          <rPr>
            <sz val="11"/>
            <color theme="1"/>
            <rFont val="Aptos Narrow"/>
            <family val="2"/>
            <scheme val="minor"/>
          </rPr>
          <t xml:space="preserve">Andrea Catherine Babativa Baracaldo:
9 MESES
</t>
        </r>
      </text>
    </comment>
    <comment ref="AI336" authorId="1" shapeId="0" xr:uid="{2E067AB0-16A9-44B3-88FB-3DB9D32E0AC4}">
      <text>
        <r>
          <rPr>
            <sz val="11"/>
            <color theme="1"/>
            <rFont val="Aptos Narrow"/>
            <family val="2"/>
            <scheme val="minor"/>
          </rPr>
          <t>Andrea Catherine Babativa Baracaldo:
10 MESES</t>
        </r>
      </text>
    </comment>
    <comment ref="AI337" authorId="1" shapeId="0" xr:uid="{6E48DFFB-B39C-47D0-88B1-A2D603082384}">
      <text>
        <r>
          <rPr>
            <sz val="11"/>
            <color theme="1"/>
            <rFont val="Aptos Narrow"/>
            <family val="2"/>
            <scheme val="minor"/>
          </rPr>
          <t>Andrea Catherine Babativa Baracaldo:
10 MESES Y 10 DÍAS</t>
        </r>
      </text>
    </comment>
    <comment ref="BA337" authorId="1" shapeId="0" xr:uid="{4BCD6D33-8331-4ABB-B85C-D94D200A5DE9}">
      <text>
        <r>
          <rPr>
            <sz val="11"/>
            <color theme="1"/>
            <rFont val="Aptos Narrow"/>
            <family val="2"/>
            <scheme val="minor"/>
          </rPr>
          <t>Andrea Catherine Babativa Baracaldo:
Se solicita por medio del memorando 2025-3-004715</t>
        </r>
      </text>
    </comment>
    <comment ref="BB337" authorId="1" shapeId="0" xr:uid="{B784FD67-91DF-4D3D-B8B3-25B779B6DF45}">
      <text>
        <r>
          <rPr>
            <sz val="11"/>
            <color theme="1"/>
            <rFont val="Aptos Narrow"/>
            <family val="2"/>
            <scheme val="minor"/>
          </rPr>
          <t>Andrea Catherine Babativa Baracaldo:
Se autoriza por medio del memorando 2025-3-004819</t>
        </r>
      </text>
    </comment>
    <comment ref="AI338" authorId="1" shapeId="0" xr:uid="{59027D4B-C40E-4D31-B2B5-E088D5C81898}">
      <text>
        <r>
          <rPr>
            <sz val="11"/>
            <color theme="1"/>
            <rFont val="Aptos Narrow"/>
            <family val="2"/>
            <scheme val="minor"/>
          </rPr>
          <t>Andrea Catherine Babativa Baracaldo:
10 MESES</t>
        </r>
      </text>
    </comment>
    <comment ref="AI339" authorId="1" shapeId="0" xr:uid="{8DAFD602-34B8-4874-9BAF-AF0405DD316F}">
      <text>
        <r>
          <rPr>
            <sz val="11"/>
            <color theme="1"/>
            <rFont val="Aptos Narrow"/>
            <family val="2"/>
            <scheme val="minor"/>
          </rPr>
          <t>Andrea Catherine Babativa Baracaldo:
10 MESES</t>
        </r>
      </text>
    </comment>
    <comment ref="AI340" authorId="1" shapeId="0" xr:uid="{97B11DDC-DB9D-420C-AAE5-9933F1C9DDEE}">
      <text>
        <r>
          <rPr>
            <sz val="11"/>
            <color theme="1"/>
            <rFont val="Aptos Narrow"/>
            <family val="2"/>
            <scheme val="minor"/>
          </rPr>
          <t>Andrea Catherine Babativa Baracaldo:
10 MESES</t>
        </r>
      </text>
    </comment>
    <comment ref="AI341" authorId="1" shapeId="0" xr:uid="{3998D11C-4A3C-47C1-AB51-8061626D6DDF}">
      <text>
        <r>
          <rPr>
            <sz val="11"/>
            <color theme="1"/>
            <rFont val="Aptos Narrow"/>
            <family val="2"/>
            <scheme val="minor"/>
          </rPr>
          <t xml:space="preserve">Andrea Catherine Babativa Baracaldo:
9 MESES
</t>
        </r>
      </text>
    </comment>
    <comment ref="AI342" authorId="1" shapeId="0" xr:uid="{531CE856-C422-46BD-B1D0-2EC05FA004B7}">
      <text>
        <r>
          <rPr>
            <sz val="11"/>
            <color theme="1"/>
            <rFont val="Aptos Narrow"/>
            <family val="2"/>
            <scheme val="minor"/>
          </rPr>
          <t xml:space="preserve">Andrea Catherine Babativa Baracaldo:
9 MESES
</t>
        </r>
      </text>
    </comment>
    <comment ref="AI343" authorId="1" shapeId="0" xr:uid="{1D0BBC74-8857-40B0-8611-4BD054751853}">
      <text>
        <r>
          <rPr>
            <sz val="11"/>
            <color theme="1"/>
            <rFont val="Aptos Narrow"/>
            <family val="2"/>
            <scheme val="minor"/>
          </rPr>
          <t>Andrea Catherine Babativa Baracaldo:
10 MESES</t>
        </r>
      </text>
    </comment>
    <comment ref="AI344" authorId="1" shapeId="0" xr:uid="{583A5F83-EAC4-4EED-8D7D-B7699E053647}">
      <text>
        <r>
          <rPr>
            <sz val="11"/>
            <color theme="1"/>
            <rFont val="Aptos Narrow"/>
            <family val="2"/>
            <scheme val="minor"/>
          </rPr>
          <t>Andrea Catherine Babativa Baracaldo:
10 MESES</t>
        </r>
      </text>
    </comment>
    <comment ref="AI345" authorId="1" shapeId="0" xr:uid="{49EA3383-7CEC-4524-9DCE-56B3A0F73CF9}">
      <text>
        <r>
          <rPr>
            <sz val="11"/>
            <color theme="1"/>
            <rFont val="Aptos Narrow"/>
            <family val="2"/>
            <scheme val="minor"/>
          </rPr>
          <t xml:space="preserve">Andrea Catherine Babativa Baracaldo:
9 MESES
</t>
        </r>
      </text>
    </comment>
    <comment ref="AI346" authorId="1" shapeId="0" xr:uid="{0148CD55-9C2F-4A00-A36B-D518632207DB}">
      <text>
        <r>
          <rPr>
            <sz val="11"/>
            <color theme="1"/>
            <rFont val="Aptos Narrow"/>
            <family val="2"/>
            <scheme val="minor"/>
          </rPr>
          <t>Andrea Catherine Babativa Baracaldo:
10 MESES</t>
        </r>
      </text>
    </comment>
    <comment ref="AI347" authorId="1" shapeId="0" xr:uid="{54754B68-A3F4-4D84-9630-EF3447236B05}">
      <text>
        <r>
          <rPr>
            <sz val="11"/>
            <color theme="1"/>
            <rFont val="Aptos Narrow"/>
            <family val="2"/>
            <scheme val="minor"/>
          </rPr>
          <t>Andrea Catherine Babativa Baracaldo:
10 MESES</t>
        </r>
      </text>
    </comment>
    <comment ref="AI348" authorId="1" shapeId="0" xr:uid="{00DB547F-D0D0-4279-AF7E-4B25B6FF8820}">
      <text>
        <r>
          <rPr>
            <sz val="11"/>
            <color theme="1"/>
            <rFont val="Aptos Narrow"/>
            <family val="2"/>
            <scheme val="minor"/>
          </rPr>
          <t xml:space="preserve">Andrea Catherine Babativa Baracaldo:
9 MESES
</t>
        </r>
      </text>
    </comment>
    <comment ref="AI349" authorId="1" shapeId="0" xr:uid="{DADF2690-F9D0-424C-AEAC-E4104BCB543D}">
      <text>
        <r>
          <rPr>
            <sz val="11"/>
            <color theme="1"/>
            <rFont val="Aptos Narrow"/>
            <family val="2"/>
            <scheme val="minor"/>
          </rPr>
          <t xml:space="preserve">Andrea Catherine Babativa Baracaldo:
8 MESES
</t>
        </r>
      </text>
    </comment>
    <comment ref="AI350" authorId="1" shapeId="0" xr:uid="{A7ED50C4-9476-49EA-8025-C508C728E77A}">
      <text>
        <r>
          <rPr>
            <sz val="11"/>
            <color theme="1"/>
            <rFont val="Aptos Narrow"/>
            <family val="2"/>
            <scheme val="minor"/>
          </rPr>
          <t>Andrea Catherine Babativa Baracaldo:
10 MESES</t>
        </r>
      </text>
    </comment>
    <comment ref="AG351" authorId="1" shapeId="0" xr:uid="{B23853D0-DD5F-4BD9-8A96-BDC24445D80C}">
      <text>
        <r>
          <rPr>
            <sz val="11"/>
            <color theme="1"/>
            <rFont val="Aptos Narrow"/>
            <family val="2"/>
            <scheme val="minor"/>
          </rPr>
          <t>Andrea Catherine Babativa Baracaldo:
ACTIVIDADES INICIALES
1. Entregar el plan de trabajo que contenga las actividades por realizar, medios y productos entregables, en coherencia con las obligaciones contractuales y el desarrollo del componente socioeconómico, el plan debe estar acompañado de un cronograma general, el cual se entregará dentro del primer mes siguiente a la firma del acta de inicio, y se deberán efectuar los ajustes al mismo en caso de ser requeridos.
2. Elaborar cronograma detallado de todas las actividades del proceso desde los criterios dinámica del mercado de tierras, infraestructura productiva, institucionalidad y asociatividad, e infraestructura, bienes y servicios en el marco del componente socioeconómico, el cual se entregará dentro del primer mes siguiente a la firma del acta de inicio, y se deberán efectuar los ajustes al mismo en caso de ser requeridos. 
3. Definir perfil de actores a consultar durante el proceso desde los criterios de dinámica del mercado de tierras, infraestructura productiva, institucionalidad y asociatividad, e infraestructura, bienes y servicios y según el Tipo de Utilización de la Tierra de los territorios asignados. 
4. Apoyar la construcción de la base de actores a consultar para los criterios de dinámica del mercado de tierras, infraestructura productiva, institucionalidad y asociatividad, e infraestructura, bienes y servicios según el Tipo de Utilización de la Tierra de los territorios asignados, además generar la convocatoria para las actividades respectivas. 
5. Apoyar la definición y ajuste de los tipos de utilización de la tierra a zonificar en los territorios asignados, desde los criterios de dinámica del mercado de tierras, infraestructura productiva, institucionalidad y asociatividad, e infraestructura, bienes y servicios, en el marco del componente socioeconómico del proceso de zonificación de aptitud territorial. 
6. Proponer y definir la estructura de los criterios, variables y subvariables de las temáticas de dinámica del mercado de tierras, infraestructura productiva, institucionalidad y asociatividad, e infraestructura, bienes y servicios y su marco metodológico para los Tipos de Utilización de la Tierra de los territorios asignados 7. Proponer ajustes metodológicos desde el componente socioeconómico para zonificaciones de aptitud territorial con énfasis en los sistemas productivos trabajados. 
8. Proponer y definir los rangos de aptitud para cada una de las variables y subvariables de los criterios de dinámica del mercado de tierras, infraestructura productiva, institucionalidad y asociatividad, e infraestructura, bienes y servicios, indicando las unidades de medida, fuente de información. 
9. Realizar las solicitudes de análisis correspondientes y de elaboración de mapas de subvariables, variables, criterios, al área de análisis de información de la Oficina de Tecnologías de la Información y Comunicaciones (TIC), solicitar los ajustes necesarios y llevar el balance y seguimiento de las mismas. 10. Revisar y aprobar los mapas intermedios e integrados de las subvariables, variables y criterios relacionados con dinámica del mercado de tierras, infraestructura productiva, institucionalidad y asociatividad, e infraestructura, bienes y servicios y aquellos delegados, por la supervisión y/o coordinación, para los Tipos de Utilización de la Tierra de los territorios asignados. 
11. Aplicar los métodos pertinentes de integración de subvariables, variables, criterios y componente, para los Tipos de Utilización de la Tierra de los territorios asignados. 
12. Validar de manera virtual o presencial las variables, sus rangos, criterios y los mapas integrados para los Tipos de Utilización de la Tierra de los territorios asignados, en especial de las temáticas de los criterios de dinámica del mercado de tierras, infraestructura productiva, institucionalidad y asociatividad, e infraestructura, bienes y servicios y las que le deleguen. 
13. Elaborar y consolidar las fichas metodológicas, presentaciones y secciones de las memorias técnicas de las zonificaciones de aptitud territorial para los Tipos de Utilización de la Tierra de los territorios asignados, en lo referente a los criterios relacionados con dinámica del mercado de tierras, infraestructura productiva, institucionalidad y asociatividad, e infraestructura, bienes y servicios y aquellos temas
delegados, por la supervisión y/o coordinación dentro del componente socioeconómico.
14. Asistir a las diferentes reuniones internas relacionadas con el desarrollo del objeto del contrato y apoyar la socialización o presentación con los actores estratégicos, de los avances, resultados y mapas finales del componente para los Tipos
de Utilización de la Tierra zonificados en los territorios asignados y realizar visitas de campo relacionadas con el objeto contractual cuando sea solicitado y apoyar la elaboración de actas de reunión.
15. Apoyar el registro de información para la Red Colaborativa de Infraestructura Agropecuaria – RECIA en las salidas de campo a los territorios priorizados por la UPRA.
16. La demás asignadas por el supervisor relacionadas con el objeto contractual.</t>
        </r>
      </text>
    </comment>
    <comment ref="AI351" authorId="1" shapeId="0" xr:uid="{5556E9D0-32CB-4889-B51A-94AC7DD95C4D}">
      <text>
        <r>
          <rPr>
            <sz val="11"/>
            <color theme="1"/>
            <rFont val="Aptos Narrow"/>
            <family val="2"/>
            <scheme val="minor"/>
          </rPr>
          <t>Andrea Catherine Babativa Baracaldo:
10 MESES</t>
        </r>
      </text>
    </comment>
    <comment ref="BA351" authorId="1" shapeId="0" xr:uid="{0BE65BF5-3640-4B0F-B20A-713CB8653831}">
      <text>
        <r>
          <rPr>
            <sz val="11"/>
            <color theme="1"/>
            <rFont val="Aptos Narrow"/>
            <family val="2"/>
            <scheme val="minor"/>
          </rPr>
          <t>Andrea Catherine Babativa Baracaldo:
Se solicita por medio del memorando2025-3-004431</t>
        </r>
      </text>
    </comment>
    <comment ref="BB351" authorId="1" shapeId="0" xr:uid="{93799BF2-6F8D-414D-A17D-B1767C78A723}">
      <text>
        <r>
          <rPr>
            <sz val="11"/>
            <color theme="1"/>
            <rFont val="Aptos Narrow"/>
            <family val="2"/>
            <scheme val="minor"/>
          </rPr>
          <t>Andrea Catherine Babativa Baracaldo:
Se autoriza por medio del memorando 2025-3-004584</t>
        </r>
      </text>
    </comment>
    <comment ref="AI352" authorId="1" shapeId="0" xr:uid="{785DE259-58CE-4007-AD03-D2FBD4E422DE}">
      <text>
        <r>
          <rPr>
            <sz val="11"/>
            <color theme="1"/>
            <rFont val="Aptos Narrow"/>
            <family val="2"/>
            <scheme val="minor"/>
          </rPr>
          <t>Andrea Catherine Babativa Baracaldo:
10 MESES</t>
        </r>
      </text>
    </comment>
    <comment ref="AI353" authorId="1" shapeId="0" xr:uid="{5BBFB732-6F36-45EF-AF45-A928190A5093}">
      <text>
        <r>
          <rPr>
            <sz val="11"/>
            <color theme="1"/>
            <rFont val="Aptos Narrow"/>
            <family val="2"/>
            <scheme val="minor"/>
          </rPr>
          <t>Andrea Catherine Babativa Baracaldo:
10 MESES</t>
        </r>
      </text>
    </comment>
    <comment ref="AI354" authorId="1" shapeId="0" xr:uid="{1AA8B7E2-8731-4D9D-B3FA-4062FE156965}">
      <text>
        <r>
          <rPr>
            <sz val="11"/>
            <color theme="1"/>
            <rFont val="Aptos Narrow"/>
            <family val="2"/>
            <scheme val="minor"/>
          </rPr>
          <t>Andrea Catherine Babativa Baracaldo:
7 MESES 9 DÍAS</t>
        </r>
      </text>
    </comment>
    <comment ref="BA354" authorId="1" shapeId="0" xr:uid="{C6892A3B-E46A-44DA-BE05-E8D8ECCABD2F}">
      <text>
        <r>
          <rPr>
            <sz val="11"/>
            <color theme="1"/>
            <rFont val="Aptos Narrow"/>
            <family val="2"/>
            <scheme val="minor"/>
          </rPr>
          <t>Andrea Catherine Babativa Baracaldo:
Se solicita por medio del memorando 2025-3-007553</t>
        </r>
      </text>
    </comment>
    <comment ref="BB354" authorId="1" shapeId="0" xr:uid="{C26626BE-5629-47FA-8392-A579F556205D}">
      <text>
        <r>
          <rPr>
            <sz val="11"/>
            <color theme="1"/>
            <rFont val="Aptos Narrow"/>
            <family val="2"/>
            <scheme val="minor"/>
          </rPr>
          <t>Andrea Catherine Babativa Baracaldo:
Se aprueba por medio del memorando 2025-3-007711</t>
        </r>
      </text>
    </comment>
    <comment ref="AI355" authorId="1" shapeId="0" xr:uid="{3DBD2EE3-F52B-4FC2-8B81-BC07DDC19F59}">
      <text>
        <r>
          <rPr>
            <sz val="11"/>
            <color theme="1"/>
            <rFont val="Aptos Narrow"/>
            <family val="2"/>
            <scheme val="minor"/>
          </rPr>
          <t>Andrea Catherine Babativa Baracaldo:
5 MESES</t>
        </r>
      </text>
    </comment>
    <comment ref="AR355" authorId="1" shapeId="0" xr:uid="{8D0A6C89-FD68-4EDE-877A-96BC33D1BCAD}">
      <text>
        <r>
          <rPr>
            <sz val="11"/>
            <color theme="1"/>
            <rFont val="Aptos Narrow"/>
            <family val="2"/>
            <scheme val="minor"/>
          </rPr>
          <t>Andrea Catherine Babativa Baracaldo:
Desde el 28 al 30 de febrero  estuvo afiliado en Positiva luego solicito el cambio a Sura</t>
        </r>
      </text>
    </comment>
    <comment ref="AI356" authorId="1" shapeId="0" xr:uid="{5B189A92-12FB-4393-A9AA-E7A4A244134C}">
      <text>
        <r>
          <rPr>
            <sz val="11"/>
            <color theme="1"/>
            <rFont val="Aptos Narrow"/>
            <family val="2"/>
            <scheme val="minor"/>
          </rPr>
          <t xml:space="preserve">Andrea Catherine Babativa Baracaldo:
9 MESES
</t>
        </r>
      </text>
    </comment>
    <comment ref="AI357" authorId="1" shapeId="0" xr:uid="{024E653B-B304-48DA-830E-21C360ECDC6C}">
      <text>
        <r>
          <rPr>
            <sz val="11"/>
            <color theme="1"/>
            <rFont val="Aptos Narrow"/>
            <family val="2"/>
            <scheme val="minor"/>
          </rPr>
          <t xml:space="preserve">Andrea Catherine Babativa Baracaldo:
9 MESES
</t>
        </r>
      </text>
    </comment>
    <comment ref="AI358" authorId="1" shapeId="0" xr:uid="{8BC12DCD-2BC3-48C8-A8C8-0FBEBB26270C}">
      <text>
        <r>
          <rPr>
            <sz val="11"/>
            <color theme="1"/>
            <rFont val="Aptos Narrow"/>
            <family val="2"/>
            <scheme val="minor"/>
          </rPr>
          <t xml:space="preserve">Andrea Catherine Babativa Baracaldo:
9 MESES y 15 días
</t>
        </r>
      </text>
    </comment>
    <comment ref="AI359" authorId="1" shapeId="0" xr:uid="{F34D5B2D-E6F5-4654-9FEB-BCD100B74D18}">
      <text>
        <r>
          <rPr>
            <sz val="11"/>
            <color theme="1"/>
            <rFont val="Aptos Narrow"/>
            <family val="2"/>
            <scheme val="minor"/>
          </rPr>
          <t>Andrea Catherine Babativa Baracaldo:
10 MESES</t>
        </r>
      </text>
    </comment>
    <comment ref="AI360" authorId="1" shapeId="0" xr:uid="{7C1D6CA7-E7A0-4DB4-8FD9-53875F51BCB0}">
      <text>
        <r>
          <rPr>
            <sz val="11"/>
            <color theme="1"/>
            <rFont val="Aptos Narrow"/>
            <family val="2"/>
            <scheme val="minor"/>
          </rPr>
          <t xml:space="preserve">Andrea Catherine Babativa Baracaldo:
9 MESES y 15 días
</t>
        </r>
      </text>
    </comment>
    <comment ref="AI361" authorId="1" shapeId="0" xr:uid="{E5B709B2-CEE2-4BC5-8EA2-1031B76FE824}">
      <text>
        <r>
          <rPr>
            <sz val="11"/>
            <color theme="1"/>
            <rFont val="Aptos Narrow"/>
            <family val="2"/>
            <scheme val="minor"/>
          </rPr>
          <t xml:space="preserve">Andrea Catherine Babativa Baracaldo:
9 MESES y 15 días
</t>
        </r>
      </text>
    </comment>
    <comment ref="AI362" authorId="1" shapeId="0" xr:uid="{DDBA1433-8217-41C8-86F3-1BFD84CB6C00}">
      <text>
        <r>
          <rPr>
            <sz val="11"/>
            <color theme="1"/>
            <rFont val="Aptos Narrow"/>
            <family val="2"/>
            <scheme val="minor"/>
          </rPr>
          <t xml:space="preserve">Andrea Catherine Babativa Baracaldo:
9 MESES
</t>
        </r>
      </text>
    </comment>
    <comment ref="AI363" authorId="1" shapeId="0" xr:uid="{C097B196-E16B-4D37-8870-7E60FC30A952}">
      <text>
        <r>
          <rPr>
            <sz val="11"/>
            <color theme="1"/>
            <rFont val="Aptos Narrow"/>
            <family val="2"/>
            <scheme val="minor"/>
          </rPr>
          <t xml:space="preserve">Andrea Catherine Babativa Baracaldo:
9 MESES
</t>
        </r>
      </text>
    </comment>
    <comment ref="AI364" authorId="1" shapeId="0" xr:uid="{B212D379-28E9-4340-91B1-9C24F73A2D35}">
      <text>
        <r>
          <rPr>
            <sz val="11"/>
            <color theme="1"/>
            <rFont val="Aptos Narrow"/>
            <family val="2"/>
            <scheme val="minor"/>
          </rPr>
          <t xml:space="preserve">Andrea Catherine Babativa Baracaldo:
9 MESES
</t>
        </r>
      </text>
    </comment>
    <comment ref="AI365" authorId="1" shapeId="0" xr:uid="{2977F07D-DC16-4641-9556-A5813A6213FB}">
      <text>
        <r>
          <rPr>
            <sz val="11"/>
            <color theme="1"/>
            <rFont val="Aptos Narrow"/>
            <family val="2"/>
            <scheme val="minor"/>
          </rPr>
          <t xml:space="preserve">Andrea Catherine Babativa Baracaldo:
9 MESES
</t>
        </r>
      </text>
    </comment>
    <comment ref="AI366" authorId="1" shapeId="0" xr:uid="{0CBB78AB-FAB9-4A20-A839-89466992BF1D}">
      <text>
        <r>
          <rPr>
            <sz val="11"/>
            <color theme="1"/>
            <rFont val="Aptos Narrow"/>
            <family val="2"/>
            <scheme val="minor"/>
          </rPr>
          <t xml:space="preserve">Andrea Catherine Babativa Baracaldo:
8 MESES
</t>
        </r>
      </text>
    </comment>
    <comment ref="AI367" authorId="1" shapeId="0" xr:uid="{C76F9732-6AFC-4154-8B5C-689ED01CD5BF}">
      <text>
        <r>
          <rPr>
            <sz val="11"/>
            <color theme="1"/>
            <rFont val="Aptos Narrow"/>
            <family val="2"/>
            <scheme val="minor"/>
          </rPr>
          <t>Andrea Catherine Babativa Baracaldo:
9 MESES Y 28 DÍAS</t>
        </r>
      </text>
    </comment>
    <comment ref="BP367" authorId="2" shapeId="0" xr:uid="{F2671866-31DD-4CBA-B8D1-A07FE1A17CEB}">
      <text>
        <r>
          <rPr>
            <sz val="11"/>
            <color theme="1"/>
            <rFont val="Aptos Narrow"/>
            <family val="2"/>
            <scheme val="minor"/>
          </rPr>
          <t>Martha Cecilia Recaman Jaramillo:
Resolución 41 del 27 de febrero de 2025 adjudica proceso, por lo cual, el tiempo de elaboración del contrato es de 1 día</t>
        </r>
      </text>
    </comment>
    <comment ref="AI368" authorId="1" shapeId="0" xr:uid="{ED65700A-7078-45D2-98CA-EA481A85B95B}">
      <text>
        <r>
          <rPr>
            <sz val="11"/>
            <color theme="1"/>
            <rFont val="Aptos Narrow"/>
            <family val="2"/>
            <scheme val="minor"/>
          </rPr>
          <t xml:space="preserve">Andrea Catherine Babativa Baracaldo:
9 MESES
</t>
        </r>
      </text>
    </comment>
    <comment ref="AI369" authorId="1" shapeId="0" xr:uid="{F4047B3B-60E4-4021-96E1-DBDB24F04346}">
      <text>
        <r>
          <rPr>
            <sz val="11"/>
            <color theme="1"/>
            <rFont val="Aptos Narrow"/>
            <family val="2"/>
            <scheme val="minor"/>
          </rPr>
          <t xml:space="preserve">Andrea Catherine Babativa Baracaldo:
9 MESES
</t>
        </r>
      </text>
    </comment>
    <comment ref="BA369" authorId="1" shapeId="0" xr:uid="{46C5BB81-C27C-4055-9E48-3A7039EE1749}">
      <text>
        <r>
          <rPr>
            <sz val="11"/>
            <color theme="1"/>
            <rFont val="Aptos Narrow"/>
            <family val="2"/>
            <scheme val="minor"/>
          </rPr>
          <t>Andrea Catherine Babativa Baracaldo:
Se realiza solicitud por medio del memorando 2025-3-004912</t>
        </r>
      </text>
    </comment>
    <comment ref="BB369" authorId="1" shapeId="0" xr:uid="{FAD16B9D-CA6E-4FDB-94BB-961D108920AE}">
      <text>
        <r>
          <rPr>
            <sz val="11"/>
            <color theme="1"/>
            <rFont val="Aptos Narrow"/>
            <family val="2"/>
            <scheme val="minor"/>
          </rPr>
          <t>Andrea Catherine Babativa Baracaldo:
Se autoriza modificación de cuenta bancaria por medio del memorando 2025-3-005123</t>
        </r>
      </text>
    </comment>
    <comment ref="AI370" authorId="1" shapeId="0" xr:uid="{F95F408A-254F-421C-B187-DAE4E37AB08B}">
      <text>
        <r>
          <rPr>
            <sz val="11"/>
            <color theme="1"/>
            <rFont val="Aptos Narrow"/>
            <family val="2"/>
            <scheme val="minor"/>
          </rPr>
          <t>Andrea Catherine Babativa Baracaldo:
5 MESES</t>
        </r>
      </text>
    </comment>
    <comment ref="AI371" authorId="1" shapeId="0" xr:uid="{7AF6AF8B-4CBA-4902-8C00-391CCDE560E3}">
      <text>
        <r>
          <rPr>
            <sz val="11"/>
            <color theme="1"/>
            <rFont val="Aptos Narrow"/>
            <family val="2"/>
            <scheme val="minor"/>
          </rPr>
          <t xml:space="preserve">Andrea Catherine Babativa Baracaldo:
9 MESES
</t>
        </r>
      </text>
    </comment>
    <comment ref="AI372" authorId="1" shapeId="0" xr:uid="{2E452DCB-6D6A-4B9B-A98F-8F1693D69132}">
      <text>
        <r>
          <rPr>
            <sz val="11"/>
            <color theme="1"/>
            <rFont val="Aptos Narrow"/>
            <family val="2"/>
            <scheme val="minor"/>
          </rPr>
          <t xml:space="preserve">Andrea Catherine Babativa Baracaldo:
9 MESES
</t>
        </r>
      </text>
    </comment>
    <comment ref="AI373" authorId="1" shapeId="0" xr:uid="{BB9FD644-71D7-4DE9-843D-ADF50E15A5C2}">
      <text>
        <r>
          <rPr>
            <sz val="11"/>
            <color theme="1"/>
            <rFont val="Aptos Narrow"/>
            <family val="2"/>
            <scheme val="minor"/>
          </rPr>
          <t xml:space="preserve">Andrea Catherine Babativa Baracaldo:
9 MESES Y 20 DÍAS
</t>
        </r>
      </text>
    </comment>
    <comment ref="BA373" authorId="1" shapeId="0" xr:uid="{14128CC6-7288-474A-9E2F-68BF2DFCB24D}">
      <text>
        <r>
          <rPr>
            <sz val="11"/>
            <color theme="1"/>
            <rFont val="Aptos Narrow"/>
            <family val="2"/>
            <scheme val="minor"/>
          </rPr>
          <t>Andrea Catherine Babativa Baracaldo:
Se realiza solicitud por medio del memorando 2025-3-005556</t>
        </r>
      </text>
    </comment>
    <comment ref="BB373" authorId="1" shapeId="0" xr:uid="{5524AB1F-9D37-47C3-830C-223475333241}">
      <text>
        <r>
          <rPr>
            <sz val="11"/>
            <color theme="1"/>
            <rFont val="Aptos Narrow"/>
            <family val="2"/>
            <scheme val="minor"/>
          </rPr>
          <t xml:space="preserve">Andrea Catherine Babativa Baracaldo:
Se autoriza por medio del memorando 2025-3-005718
</t>
        </r>
      </text>
    </comment>
    <comment ref="AI374" authorId="1" shapeId="0" xr:uid="{D9D13FF1-215E-4DCB-8148-D3691C2584CF}">
      <text>
        <r>
          <rPr>
            <sz val="11"/>
            <color theme="1"/>
            <rFont val="Aptos Narrow"/>
            <family val="2"/>
            <scheme val="minor"/>
          </rPr>
          <t xml:space="preserve">Andrea Catherine Babativa Baracaldo:
9 MESES Y 11 DÍAS
</t>
        </r>
      </text>
    </comment>
    <comment ref="AI375" authorId="1" shapeId="0" xr:uid="{83912CED-5203-4E57-B5EE-3488CC7D8062}">
      <text>
        <r>
          <rPr>
            <sz val="11"/>
            <color theme="1"/>
            <rFont val="Aptos Narrow"/>
            <family val="2"/>
            <scheme val="minor"/>
          </rPr>
          <t xml:space="preserve">Andrea Catherine Babativa Baracaldo:
9 MESES Y 10 DÍAS
</t>
        </r>
      </text>
    </comment>
    <comment ref="AK375" authorId="1" shapeId="0" xr:uid="{5DF791ED-1AB3-46D1-A52A-26682A1077FF}">
      <text>
        <r>
          <rPr>
            <sz val="11"/>
            <color theme="1"/>
            <rFont val="Aptos Narrow"/>
            <family val="2"/>
            <scheme val="minor"/>
          </rPr>
          <t>Andrea Catherine Babativa Baracaldo:
Mediante memorando 2025-3-005381 del 26 de marzo se designa como supervisor definitivo a Adrián Smith Manrique, anterior supervisor Luis Fernando Sandoval C.C 79047298 DV 8</t>
        </r>
      </text>
    </comment>
    <comment ref="AI376" authorId="1" shapeId="0" xr:uid="{4DDDD3F3-67B1-4512-94B0-C81315625C1C}">
      <text>
        <r>
          <rPr>
            <sz val="11"/>
            <color theme="1"/>
            <rFont val="Aptos Narrow"/>
            <family val="2"/>
            <scheme val="minor"/>
          </rPr>
          <t xml:space="preserve">Andrea Catherine Babativa Baracaldo:
9 MESES Y 15 DÍAS
</t>
        </r>
      </text>
    </comment>
    <comment ref="BA376" authorId="1" shapeId="0" xr:uid="{3A30DB17-3E6F-4824-8024-3673466328E8}">
      <text>
        <r>
          <rPr>
            <sz val="11"/>
            <color theme="1"/>
            <rFont val="Aptos Narrow"/>
            <family val="2"/>
            <scheme val="minor"/>
          </rPr>
          <t xml:space="preserve">Andrea Catherine Babativa Baracaldo:
Se realiza solicitud por medio del memorando 2025-3-006009
</t>
        </r>
      </text>
    </comment>
    <comment ref="BB376" authorId="1" shapeId="0" xr:uid="{DE661B91-830A-49BB-B607-8A6F938751D4}">
      <text>
        <r>
          <rPr>
            <sz val="11"/>
            <color theme="1"/>
            <rFont val="Aptos Narrow"/>
            <family val="2"/>
            <scheme val="minor"/>
          </rPr>
          <t>Andrea Catherine Babativa Baracaldo:
Se autoriza por medio del memorando 2025-3-006162</t>
        </r>
      </text>
    </comment>
    <comment ref="AI377" authorId="1" shapeId="0" xr:uid="{1CD67B58-FFC1-4DDC-BCE5-E5D29C739C4A}">
      <text>
        <r>
          <rPr>
            <sz val="11"/>
            <color theme="1"/>
            <rFont val="Aptos Narrow"/>
            <family val="2"/>
            <scheme val="minor"/>
          </rPr>
          <t xml:space="preserve">Andrea Catherine Babativa Baracaldo:
9 MESES Y 15 DÍAS
</t>
        </r>
      </text>
    </comment>
    <comment ref="BP377" authorId="2" shapeId="0" xr:uid="{B2AB6B63-00C6-4486-BAC7-2DFA718D042A}">
      <text>
        <r>
          <rPr>
            <sz val="11"/>
            <color theme="1"/>
            <rFont val="Aptos Narrow"/>
            <family val="2"/>
            <scheme val="minor"/>
          </rPr>
          <t>Martha Cecilia Recaman Jaramillo:
Resolución 54 de marzo 18 de 2025 aprueba el proceso por contratación directa, por lo cual, el tiempo de elaboración del contrato es de 2 días</t>
        </r>
      </text>
    </comment>
    <comment ref="AI378" authorId="1" shapeId="0" xr:uid="{5E9DAC55-6DE0-4B5A-A440-E6C8AA1CFDA1}">
      <text>
        <r>
          <rPr>
            <sz val="11"/>
            <color theme="1"/>
            <rFont val="Aptos Narrow"/>
            <family val="2"/>
            <scheme val="minor"/>
          </rPr>
          <t>Andrea Catherine Babativa Baracaldo:
9 MESES Y 4 DÍAS</t>
        </r>
      </text>
    </comment>
    <comment ref="BP378" authorId="2" shapeId="0" xr:uid="{7ECD7905-30BB-4ADB-8BF6-09C4059BDD42}">
      <text>
        <r>
          <rPr>
            <sz val="11"/>
            <color theme="1"/>
            <rFont val="Aptos Narrow"/>
            <family val="2"/>
            <scheme val="minor"/>
          </rPr>
          <t>Martha Cecilia Recaman Jaramillo:
Resolución 58 del 26 de marzo de 2025 justifica el proceso de contratación directa, por lo cual, el tiempo de elaboración del contrato es de 3 días</t>
        </r>
      </text>
    </comment>
    <comment ref="AI379" authorId="1" shapeId="0" xr:uid="{754BD3E1-61AD-4579-8BA1-8CCA582F66A3}">
      <text>
        <r>
          <rPr>
            <sz val="11"/>
            <color theme="1"/>
            <rFont val="Aptos Narrow"/>
            <family val="2"/>
            <scheme val="minor"/>
          </rPr>
          <t>Andrea Catherine Babativa Baracaldo:
8 MESES Y 7 DÍAS</t>
        </r>
      </text>
    </comment>
    <comment ref="AI380" authorId="1" shapeId="0" xr:uid="{23B1EDD1-EE9B-4EB7-A063-1AED6A18AE11}">
      <text>
        <r>
          <rPr>
            <sz val="11"/>
            <color theme="1"/>
            <rFont val="Aptos Narrow"/>
            <family val="2"/>
            <scheme val="minor"/>
          </rPr>
          <t>Andrea Catherine Babativa Baracaldo:
45 DÍAS</t>
        </r>
      </text>
    </comment>
    <comment ref="BP380" authorId="2" shapeId="0" xr:uid="{EB66113C-273F-4EEC-AF1F-BCBD8EC3182E}">
      <text>
        <r>
          <rPr>
            <sz val="11"/>
            <color theme="1"/>
            <rFont val="Aptos Narrow"/>
            <family val="2"/>
            <scheme val="minor"/>
          </rPr>
          <t>Martha Cecilia Recaman Jaramillo:
Evaluación técnica del 13 de marzo de 2025, por lo cual, tiempo de elaboración del contrato es de 2 días</t>
        </r>
      </text>
    </comment>
    <comment ref="AI381" authorId="1" shapeId="0" xr:uid="{F3B88E29-9F16-4033-A3B5-1779CC141CCA}">
      <text>
        <r>
          <rPr>
            <sz val="11"/>
            <color theme="1"/>
            <rFont val="Aptos Narrow"/>
            <family val="2"/>
            <scheme val="minor"/>
          </rPr>
          <t>Andrea Catherine Babativa Baracaldo:
8 MESES 24 DÍAS</t>
        </r>
      </text>
    </comment>
    <comment ref="AK381" authorId="1" shapeId="0" xr:uid="{5DA14F93-048A-48A7-ABE0-26EB09F9823B}">
      <text>
        <r>
          <rPr>
            <sz val="11"/>
            <color theme="1"/>
            <rFont val="Aptos Narrow"/>
            <family val="2"/>
            <scheme val="minor"/>
          </rPr>
          <t>Andrea Catherine Babativa Baracaldo:
Mediante memorando 2025-3-006180 del 09 de abril se designa como supervisor definitivo a Oscar Andrés Garzón Zabala, anterior supervisor Nelson Javier Neva C.C 80202238 DV 4</t>
        </r>
      </text>
    </comment>
    <comment ref="BA381" authorId="1" shapeId="0" xr:uid="{F6D4433E-5A01-4AD9-A93E-A78D6DF48E04}">
      <text>
        <r>
          <rPr>
            <sz val="11"/>
            <color theme="1"/>
            <rFont val="Aptos Narrow"/>
            <family val="2"/>
            <scheme val="minor"/>
          </rPr>
          <t>Andrea Catherine Babativa Baracaldo:
Se realiza solicitud por medio del memorando 2025-3-006644</t>
        </r>
      </text>
    </comment>
    <comment ref="BB381" authorId="1" shapeId="0" xr:uid="{72C91A66-6ED4-4D84-952E-86C0923E9367}">
      <text>
        <r>
          <rPr>
            <sz val="11"/>
            <color theme="1"/>
            <rFont val="Aptos Narrow"/>
            <family val="2"/>
            <scheme val="minor"/>
          </rPr>
          <t>Andrea Catherine Babativa Baracaldo:
Se autoriza por medio del memorando 2025-3-006962</t>
        </r>
      </text>
    </comment>
    <comment ref="AI382" authorId="1" shapeId="0" xr:uid="{5348A08E-936D-4DB2-9A24-22FDA0E03A2C}">
      <text>
        <r>
          <rPr>
            <sz val="11"/>
            <color theme="1"/>
            <rFont val="Aptos Narrow"/>
            <family val="2"/>
            <scheme val="minor"/>
          </rPr>
          <t>Andrea Catherine Babativa Baracaldo:
8 MESES 23 DÍAS</t>
        </r>
      </text>
    </comment>
    <comment ref="BP382" authorId="2" shapeId="0" xr:uid="{8A168A68-BCCB-476C-892F-79223D8A0709}">
      <text>
        <r>
          <rPr>
            <sz val="11"/>
            <color theme="1"/>
            <rFont val="Aptos Narrow"/>
            <family val="2"/>
            <scheme val="minor"/>
          </rPr>
          <t>Martha Cecilia Recaman Jaramillo:
Resolución 65 del 2 de abril de 2025, justifica proceso de contratación directa, por lo cual, el tiempo de elaboración del contrato es de 4 días</t>
        </r>
      </text>
    </comment>
    <comment ref="AI383" authorId="1" shapeId="0" xr:uid="{F09107F7-024B-4FBB-9BC5-929CF72DC5B5}">
      <text>
        <r>
          <rPr>
            <sz val="11"/>
            <color theme="1"/>
            <rFont val="Aptos Narrow"/>
            <family val="2"/>
            <scheme val="minor"/>
          </rPr>
          <t>Andrea Catherine Babativa Baracaldo:
8 MESES 24 DÍAS</t>
        </r>
      </text>
    </comment>
    <comment ref="BP383" authorId="2" shapeId="0" xr:uid="{DB1EE8E5-059D-4942-8455-3911A25C07EC}">
      <text>
        <r>
          <rPr>
            <sz val="11"/>
            <color theme="1"/>
            <rFont val="Aptos Narrow"/>
            <family val="2"/>
            <scheme val="minor"/>
          </rPr>
          <t>Martha Cecilia Recaman Jaramillo:
Resolución 64 de abril 2 de 2025 justifica el proceso de contratación directa, por los cual, el tiempo de elaboración del contrato es de 7 días</t>
        </r>
      </text>
    </comment>
    <comment ref="AI384" authorId="1" shapeId="0" xr:uid="{5BC30475-7D39-4BFB-B21D-50D6B33E0A70}">
      <text>
        <r>
          <rPr>
            <sz val="11"/>
            <color theme="1"/>
            <rFont val="Aptos Narrow"/>
            <family val="2"/>
            <scheme val="minor"/>
          </rPr>
          <t>Andrea Catherine Babativa Baracaldo:
8 MESES Y 8 DÍAS</t>
        </r>
      </text>
    </comment>
    <comment ref="AI385" authorId="1" shapeId="0" xr:uid="{9B8B7707-B1A0-4CC6-95E6-4CD6754023B9}">
      <text>
        <r>
          <rPr>
            <sz val="11"/>
            <color theme="1"/>
            <rFont val="Aptos Narrow"/>
            <family val="2"/>
            <scheme val="minor"/>
          </rPr>
          <t>Andrea Catherine Babativa Baracaldo:
7 MESES Y 27</t>
        </r>
      </text>
    </comment>
    <comment ref="AI386" authorId="1" shapeId="0" xr:uid="{5C765B17-0446-49B2-8AFD-2BFDC35D5480}">
      <text>
        <r>
          <rPr>
            <sz val="11"/>
            <color theme="1"/>
            <rFont val="Aptos Narrow"/>
            <family val="2"/>
            <scheme val="minor"/>
          </rPr>
          <t>Andrea Catherine Babativa Baracaldo:
7 MESES Y 18 DÍAS</t>
        </r>
      </text>
    </comment>
    <comment ref="BP386" authorId="2" shapeId="0" xr:uid="{9D6A6CA3-E666-4859-9A3F-C9E44189F6E6}">
      <text>
        <r>
          <rPr>
            <sz val="11"/>
            <color theme="1"/>
            <rFont val="Aptos Narrow"/>
            <family val="2"/>
            <scheme val="minor"/>
          </rPr>
          <t>Martha Cecilia Recaman Jaramillo:
Carta de aceptación de oferta es del 24 de abril de 2025, por lo cual, el tiempo de elaboración del contrato es de 0 días</t>
        </r>
      </text>
    </comment>
    <comment ref="AI387" authorId="1" shapeId="0" xr:uid="{C242EA74-4421-448B-898F-8BBC28804C37}">
      <text>
        <r>
          <rPr>
            <sz val="11"/>
            <color theme="1"/>
            <rFont val="Aptos Narrow"/>
            <family val="2"/>
            <scheme val="minor"/>
          </rPr>
          <t>Andrea Catherine Babativa Baracaldo:
1 MES</t>
        </r>
      </text>
    </comment>
    <comment ref="AI388" authorId="1" shapeId="0" xr:uid="{CB6503D0-78E9-4534-8255-83B298AF9B7F}">
      <text>
        <r>
          <rPr>
            <sz val="11"/>
            <color theme="1"/>
            <rFont val="Aptos Narrow"/>
            <family val="2"/>
            <scheme val="minor"/>
          </rPr>
          <t>Andrea Catherine Babativa Baracaldo:
8 MESES</t>
        </r>
      </text>
    </comment>
    <comment ref="BP388" authorId="2" shapeId="0" xr:uid="{3DAF0075-AF24-490B-9BE0-D13A54522575}">
      <text>
        <r>
          <rPr>
            <sz val="11"/>
            <color theme="1"/>
            <rFont val="Aptos Narrow"/>
            <family val="2"/>
            <scheme val="minor"/>
          </rPr>
          <t>Martha Cecilia Recaman Jaramillo:
Evaluación criterios de desempate del 2 de abril de 2025, por lo cual, tiempo de elaboración del contrato es de 2 días</t>
        </r>
      </text>
    </comment>
    <comment ref="AI389" authorId="1" shapeId="0" xr:uid="{6478F8B3-FBE1-40E7-B4E9-F48AD260B8F4}">
      <text>
        <r>
          <rPr>
            <sz val="11"/>
            <color theme="1"/>
            <rFont val="Aptos Narrow"/>
            <family val="2"/>
            <scheme val="minor"/>
          </rPr>
          <t>Andrea Catherine Babativa Baracaldo:
5 MESES</t>
        </r>
      </text>
    </comment>
    <comment ref="AI390" authorId="1" shapeId="0" xr:uid="{C08C8A92-E7CD-40E2-B6A7-39B1306613E0}">
      <text>
        <r>
          <rPr>
            <sz val="11"/>
            <color theme="1"/>
            <rFont val="Aptos Narrow"/>
            <family val="2"/>
            <scheme val="minor"/>
          </rPr>
          <t>Andrea Catherine Babativa Baracaldo:
4 MESES Y 15 DÍAS</t>
        </r>
      </text>
    </comment>
    <comment ref="AI391" authorId="1" shapeId="0" xr:uid="{DA8D754A-4B72-4B2E-BC37-42552362D1F5}">
      <text>
        <r>
          <rPr>
            <sz val="11"/>
            <color theme="1"/>
            <rFont val="Aptos Narrow"/>
            <family val="2"/>
            <scheme val="minor"/>
          </rPr>
          <t>Andrea Catherine Babativa Baracaldo:
7 MESES Y 18 DÍAS</t>
        </r>
      </text>
    </comment>
    <comment ref="AI392" authorId="1" shapeId="0" xr:uid="{97EAFC27-2FE4-42E9-95CF-72D485829C95}">
      <text>
        <r>
          <rPr>
            <sz val="11"/>
            <color theme="1"/>
            <rFont val="Aptos Narrow"/>
            <family val="2"/>
            <scheme val="minor"/>
          </rPr>
          <t>Andrea Catherine Babativa Baracaldo:
3 MESES Y 15 DÍAS</t>
        </r>
      </text>
    </comment>
    <comment ref="AI393" authorId="1" shapeId="0" xr:uid="{17B5ED34-3D9E-400B-9626-61F3D43AEC19}">
      <text>
        <r>
          <rPr>
            <sz val="11"/>
            <color theme="1"/>
            <rFont val="Aptos Narrow"/>
            <family val="2"/>
            <scheme val="minor"/>
          </rPr>
          <t>Andrea Catherine Babativa Baracaldo:
9 MESES Y 15 DÍAS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Andrea Catherine Babativa Baracaldo</author>
  </authors>
  <commentList>
    <comment ref="AL598" authorId="0" shapeId="0" xr:uid="{BB1D2B7E-B929-4D53-983B-E8078C4A1F70}">
      <text>
        <r>
          <rPr>
            <sz val="11"/>
            <color theme="1"/>
            <rFont val="Aptos Narrow"/>
            <family val="2"/>
            <scheme val="minor"/>
          </rPr>
          <t xml:space="preserve">Andrea Catherine Babativa Baracaldo:
</t>
        </r>
      </text>
    </comment>
  </commentList>
</comments>
</file>

<file path=xl/sharedStrings.xml><?xml version="1.0" encoding="utf-8"?>
<sst xmlns="http://schemas.openxmlformats.org/spreadsheetml/2006/main" count="13418" uniqueCount="3999">
  <si>
    <t>N°</t>
  </si>
  <si>
    <t>Línea del P.A.A. 2024
(SECOP II)</t>
  </si>
  <si>
    <t>Numeración SECOP II y TVEC</t>
  </si>
  <si>
    <t>No. Radicación Solicitud de Elaboración del Contrato</t>
  </si>
  <si>
    <t>Fecha Solicitud Elaboración Contrato</t>
  </si>
  <si>
    <t>Tipo de solicitud</t>
  </si>
  <si>
    <t xml:space="preserve">Codificación Clasificación UNSPSC </t>
  </si>
  <si>
    <t>Modalidad de Contratación</t>
  </si>
  <si>
    <r>
      <t>No. de la Modalidad de Selección</t>
    </r>
    <r>
      <rPr>
        <i/>
        <sz val="10"/>
        <color rgb="FF000000"/>
        <rFont val="Arial"/>
      </rPr>
      <t xml:space="preserve">
(Si Aplica)</t>
    </r>
  </si>
  <si>
    <t>Tipología del Contrato</t>
  </si>
  <si>
    <t>Abogado a Cargo del Contrato</t>
  </si>
  <si>
    <t>Área Solicitante</t>
  </si>
  <si>
    <t>Gestor</t>
  </si>
  <si>
    <t>No. CDP</t>
  </si>
  <si>
    <r>
      <t>Fecha CDP</t>
    </r>
    <r>
      <rPr>
        <i/>
        <sz val="10"/>
        <color rgb="FF000000"/>
        <rFont val="Arial"/>
      </rPr>
      <t xml:space="preserve">
(d-m-a)</t>
    </r>
  </si>
  <si>
    <t>Valor del CDP</t>
  </si>
  <si>
    <t>Proyecto de Inversión o Recurso de Funcionamiento</t>
  </si>
  <si>
    <t>Aprobación Hoja de Vida en el  SIGEP</t>
  </si>
  <si>
    <t>Registro de contrato en el  SIGEP</t>
  </si>
  <si>
    <t>Informe SIRECI</t>
  </si>
  <si>
    <t>Contratista</t>
  </si>
  <si>
    <t>Tipo de Identificación</t>
  </si>
  <si>
    <t>No. De la Identificación</t>
  </si>
  <si>
    <t>Digito de Verificación</t>
  </si>
  <si>
    <t>Sexo/Persona Jurídica</t>
  </si>
  <si>
    <t>Fecha de Nacimiento</t>
  </si>
  <si>
    <t>Nombre del Representante Legal</t>
  </si>
  <si>
    <t>Pregrado</t>
  </si>
  <si>
    <t>Posgrado</t>
  </si>
  <si>
    <t>Correo Electrónico</t>
  </si>
  <si>
    <t>Número Telefónico de Contacto</t>
  </si>
  <si>
    <t>Objeto</t>
  </si>
  <si>
    <t>Obligaciones</t>
  </si>
  <si>
    <t>Valor Inicial</t>
  </si>
  <si>
    <r>
      <t>Plazo</t>
    </r>
    <r>
      <rPr>
        <i/>
        <sz val="10"/>
        <color rgb="FF000000"/>
        <rFont val="Arial"/>
      </rPr>
      <t xml:space="preserve">
(Días)</t>
    </r>
  </si>
  <si>
    <t>Forma de Pago</t>
  </si>
  <si>
    <t>Supervisor</t>
  </si>
  <si>
    <t>No. Cédula Supervisor</t>
  </si>
  <si>
    <t>Digito de Verificación Supervisor</t>
  </si>
  <si>
    <t>Fecha Perfeccionamiento (Aceptación) del Contrato</t>
  </si>
  <si>
    <t>No. CRP</t>
  </si>
  <si>
    <r>
      <t>Fecha CRP</t>
    </r>
    <r>
      <rPr>
        <i/>
        <sz val="10"/>
        <color rgb="FF000000"/>
        <rFont val="Arial"/>
      </rPr>
      <t xml:space="preserve">
(d-m-a)</t>
    </r>
  </si>
  <si>
    <t>Solicitud de Afiliación ARL</t>
  </si>
  <si>
    <t>ARL</t>
  </si>
  <si>
    <t>Fecha Cobertura Afiliación ARL</t>
  </si>
  <si>
    <t>Compañía Aseguradora</t>
  </si>
  <si>
    <t>No. Póliza</t>
  </si>
  <si>
    <t>Fecha expedición Póliza</t>
  </si>
  <si>
    <t>Fecha aprobación póliza</t>
  </si>
  <si>
    <t>Póliza - Amparos  Constituidos</t>
  </si>
  <si>
    <t>Inicio del contrato</t>
  </si>
  <si>
    <t>Tipo de modificación</t>
  </si>
  <si>
    <t>Fecha solicitud de modificación y/o alcance SEA</t>
  </si>
  <si>
    <t>Fecha de autorización de modificación y/o alcance SEA</t>
  </si>
  <si>
    <t>Fecha de publicación Secop y/o TV</t>
  </si>
  <si>
    <t>Fecha de Suspensión del Contrato, a partir de (…)</t>
  </si>
  <si>
    <t>Fecha de Reinicio de ejecución del contrato</t>
  </si>
  <si>
    <t xml:space="preserve"> Días modificados</t>
  </si>
  <si>
    <t>Valor de la modificación</t>
  </si>
  <si>
    <t>Plazo Total de Contrato</t>
  </si>
  <si>
    <t>Valor Total del Contrato</t>
  </si>
  <si>
    <r>
      <t>Forma de Pago</t>
    </r>
    <r>
      <rPr>
        <i/>
        <sz val="10"/>
        <color rgb="FF000000"/>
        <rFont val="Arial"/>
      </rPr>
      <t xml:space="preserve">
(Facturación, Mensualizado, Etc.)</t>
    </r>
  </si>
  <si>
    <t>Fecha de Finalización  del Contrato</t>
  </si>
  <si>
    <t>Requiere Liquidación?</t>
  </si>
  <si>
    <t>Acta de Liquidación</t>
  </si>
  <si>
    <t>Fecha de la Liquidación</t>
  </si>
  <si>
    <t>Observaciones o Pendientes</t>
  </si>
  <si>
    <t xml:space="preserve">Tiempo de Elaboración del Contrato en Días - Indicador  </t>
  </si>
  <si>
    <t>Justificación del sobrepaso del Indicador</t>
  </si>
  <si>
    <t>390 caracteres</t>
  </si>
  <si>
    <t>FOR-013-2025</t>
  </si>
  <si>
    <t>CO1.PCCNTR.7201125</t>
  </si>
  <si>
    <t>2025-3-000365</t>
  </si>
  <si>
    <t>NUEVO CONTRATO</t>
  </si>
  <si>
    <t>Contratación Directa - CD</t>
  </si>
  <si>
    <t>No aplica</t>
  </si>
  <si>
    <t>Contrato de Prestación de Servicios Profesionales - CPSP</t>
  </si>
  <si>
    <t>Leidy Viviana Serrano Ramos</t>
  </si>
  <si>
    <t>Secretaría General - SG</t>
  </si>
  <si>
    <t>Adriana Melissa Ariza</t>
  </si>
  <si>
    <t>C-1799-1100-3-53105B-1799060-02 ADQUIS. DE BYS - SERVICIO DE IMPLEMENTACIÓN SISTEMAS DE GESTIÓN - FORTALECIMIENTO DE LA GESTIÓN DE LA UPRA EN LOS PROCESOS ESTRATÉGICOS, ADMINISTRATIVOS, Y DE GENERACIÓN DE CAPACIDADES EN EL TALENTO HUMANO DEL NIVEL NACIONAL</t>
  </si>
  <si>
    <t>SI</t>
  </si>
  <si>
    <t>ANDREA CATHERINE BABATIVA BARACALDO</t>
  </si>
  <si>
    <t>C.C.</t>
  </si>
  <si>
    <t>MUJER</t>
  </si>
  <si>
    <t>No Aplica</t>
  </si>
  <si>
    <t>ADMINISTRACION DE EMPRESAS</t>
  </si>
  <si>
    <t>NO APLICA</t>
  </si>
  <si>
    <t>ANDREACATHERINEBABATIVABARACAL@GMAIL.COM</t>
  </si>
  <si>
    <t>FOR_013 Prestar servicios profesionales a la UPRA para apoyar las actividades administrativas relacionadas con el proceso Gestión Contractual liderado por la Secretaria General</t>
  </si>
  <si>
    <t>1. Realizar el trámite de afiliación o modificación de contratistas a las ARL. 
2. Realizar el diligenciamiento de los reportes de información contractual que sean asignados por el supervisor. 
3. Contribuir al proceso de contratación en la organización y cargue de la información en las plataformas SECOP y Tienda Virtual del Estado Colombiano de acuerdo a lo señalado por el supervisor. 
4. Tramitar la creación de usuarios, revisión y validación de las hojas de vida en SIGEP así como su vinculación y desvinculación de acuerdo a los parámetros establecidos con el perfil solicitado. 
5. Realizar el diligenciamiento y actualización de la base de datos de contratación de la UPRA. 
6. Realizar actividades administrativas requeridas para el cumplimiento de la gestión contractual 
7. Tramitar la atención de solicitudes realizadas por los servidores públicos de la UPRA relacionadas con el manejo de aplicativos utilizados en Gestión Contractual 
8. Contribuir en actividades de gestión documental relacionadas con la Tienda Virtual del Estado Colombiano 
9. Realizar la gestión de información contractual conforme con las tablas de retención documental – TRD del Proceso de Gestión Contractual de acuerdo a lo señalado por el supervisor 
10. Cumplir las demás actividades que le requiera el supervisor relacionados con el objeto del contrato</t>
  </si>
  <si>
    <t>Mensualidad Vencida o en Proporción al mes</t>
  </si>
  <si>
    <t>LEIDY VIVIANA SERRANO RAMOS</t>
  </si>
  <si>
    <t>AFILIADO (A)</t>
  </si>
  <si>
    <t>POSITIVA</t>
  </si>
  <si>
    <t>SEGUROS DEL ESTADO S.A.</t>
  </si>
  <si>
    <t>14-44-101227381</t>
  </si>
  <si>
    <t>CUMPLIMIENTO Y CALIDAD</t>
  </si>
  <si>
    <t>FOR-012-2025</t>
  </si>
  <si>
    <t>CO1.PCCNTR.7201128</t>
  </si>
  <si>
    <t>2025-3-000345</t>
  </si>
  <si>
    <t>MARTHA CECILIA RECAMAN JARAMILLO</t>
  </si>
  <si>
    <t>ABOGADO</t>
  </si>
  <si>
    <t>ESPECIALIZACIÓN EN DERECHO COMERCIAL Y FINANCIERO</t>
  </si>
  <si>
    <t>reca1804@gmail.com</t>
  </si>
  <si>
    <t>FOR_012 Prestar servicios profesionales a la UPRA para apoyar las actividades inherentes a las diferentes etapas contractuales.</t>
  </si>
  <si>
    <t>1. Adelantar según reparto, de conformidad con los criterios, directrices y lineamientos que establezca la entidad y las tablas de retención documental – TRD del Proceso de Gestión Contractual, los diversos trámites y procedimientos legales relacionados con los asuntos precontractuales, contractuales y postcontractuales en las diferentes modalidades de contratación. 
2. Participar cuando se designe como integrante del comité evaluador y/o perfil estructurador de los procesos que le sean asignados. 
3. Revisar y verificar el cumplimiento de los requisitos para el perfeccionamiento y ejecución de los contratos, así como la respectiva comunicación al supervisor de acuerdo con las asignaciones que se le realicen. 
4. Adelantar procesos de contratación por la Tienda Virtual del Estado Colombiano, en caso de que sea la modalidad señalada. 
5. Publicar en la plataforma SECOP, los procesos de selección asignados, verificando el cumplimiento del cargue de la totalidad de la documentación requerida según el proceso de selección. 
6. Revisar y realizar las modificaciones contractuales requeridas por las áreas siguiendo los lineamientos plasmados en el Manual de Contratación de la UPRA 
7. Contribuir en el diligenciamiento de los reportes de información contractual tales como los informes mensuales que sean entregados a la Contraloría General de la República dentro del sistema SIRECI, Indicadores de Gestión, seguimiento a riesgos asociados al proceso de contratación y los asignados por el supervisor. 
8. Adelantar y gestionar las liquidaciones bilaterales o unilaterales, terminaciones anticipadas o cierres de los contratos o convenios, conforme los lineamientos de la entidad. 
9. Brindar acompañamiento jurídico en la proyección de conceptos jurídicos o respuestas en relación con la entidad contractual de la entidad. 
10. Cumplir las demás actividades que le requiera el supervisor relacionados con el objeto del contrato</t>
  </si>
  <si>
    <t>14-44-101227379</t>
  </si>
  <si>
    <t>FOR-010-2025</t>
  </si>
  <si>
    <t>CO1.PCCNTR.7201129</t>
  </si>
  <si>
    <t>2025-3-000343</t>
  </si>
  <si>
    <t>CRISTIAN CAMILO SANCHEZ ROMERO</t>
  </si>
  <si>
    <t>HOMBRE</t>
  </si>
  <si>
    <t>ESPECIALIZACIÓN EN CONTRATACIÓN ESTATAL</t>
  </si>
  <si>
    <t>orlosancho@gmail.com</t>
  </si>
  <si>
    <t>FOR_010 Prestar servicios profesionales especializados a la UPRA para gestionar las actividades propias del proceso Gestión Contractual liderado por la Secretaria General.</t>
  </si>
  <si>
    <t xml:space="preserve">1. Realizar acompañamiento jurídico de los procesos de contratación en cualquiera de las modalidades establecidas por la normatividad vigente y que adelante la Secretaría General. 
2. Adelantar según reparto, de conformidad con los criterios, directrices y lineamientos que establezca la entidad, los diversos trámites y procedimientos legales relacionados con los asuntos precontractuales, contractuales y postcontractuales en las diferentes modalidades de contratación. 
3. Participar cuando se designe como integrante del comité evaluador y/o perfil estructurador de los procesos que le sean asignados. 
4. Asistir jurídicamente a la entidad en la construcción, seguimiento y control de los Convenios que se celebren. 
5. Revisar y verificar el cumplimiento de los requisitos para el perfeccionamiento y ejecución de los contratos, así como la respectiva comunicación al supervisor de acuerdo con las asignaciones que se le realicen. 
6. Adelantar procesos de contratación por la Tienda Virtual del Estado Colombiano, en caso de que sea la modalidad señalada. 
7. Publicar en la plataforma SECOP, los procesos de selección asignados, verificando el cumplimiento del cargue de la totalidad de la documentación requerida según el proceso de selección. 
8. Realizar cuando se requiera en la sustanciación y/o revisión jurídica de los procesos de incumplimiento y sus reclamaciones frente a empresas aseguradoras y adelantar el procedimiento para la imposición de multas y sanciones a las que haya lugar de acuerdo con las asignaciones realizadas. 
9. Revisar y realizar las modificaciones contractuales requeridas por las áreas siguiendo los lineamientos plasmados en el Manual de Contratación de la UPRA
10. Proyectar los actos administrativos que se requieran por y sean asignados por el supervisor.
11. Adelantar y gestionar las liquidaciones bilaterales o unilaterales, terminaciones anticipadas o cierres de los contratos o convenios, conforme los lineamientos de la entidad.
12. Brindar acompañamiento jurídico en la proyección de conceptos jurídicos o respuestas
en relación con la entidad contractual de la entidad.
13. Realizar la gestión de información contractual conforme con las tablas de retención
documental – TRD del Proceso de Gestión Contractual
14. Cumplir las demás actividades que le requiera el supervisor relacionados con el objeto </t>
  </si>
  <si>
    <t>14-44-101227375</t>
  </si>
  <si>
    <t>FOR-001-2025</t>
  </si>
  <si>
    <t>CO1.PCCNTR.7201131</t>
  </si>
  <si>
    <t>2025-3-000299</t>
  </si>
  <si>
    <t>Asesoria de Planeación - AP</t>
  </si>
  <si>
    <t>ADRIANA MELISSA ARIZA HERNANDEZ</t>
  </si>
  <si>
    <t xml:space="preserve">CONVALIDACIÓN DE TÍTULO DE POSGRADO POR EXPERIENCIA </t>
  </si>
  <si>
    <t>ADRIARIZAH@HOTMAIL.COM</t>
  </si>
  <si>
    <t>Prestar servicios profesionales a la UPRA para la gestión de los proyectos de inversión de la Unidad, en desarrollo de las dimensiones, (2). Direccionamiento Estratégico y planeación y (4) Evaluación de Resultados, del Modelo Integrado de Planeación y Gestión - Sistema de Gestión 2025.</t>
  </si>
  <si>
    <t xml:space="preserve">1. Adelantar la consolidación del informe mensual de cumplimiento o avance de las metas físicas y presupuestales 2025 (compromisos, obligaciones y pagos) del proyecto de inversión FORTALECIMIENTO DE LA GESTIÓN DE LA UPRA EN LOS PROCESOS ESTRATÉGICOS, ADMINISTRATIVOS, Y DE GENERACIÓN DE CAPACIDADES EN EL TALENTO HUMANO DEL NIVEL NACIONAL 202300000000121, productos y actividades, resultado de la información, que el profesional o profesionales del área responsable de la ejecución del proyecto en la UPRA, le entregue al gestor mensualmente. Así mismo de las cuentas de funcionamiento de la Unidad. Con lo anterior, el gestor consolidará el reporte y lo enviará a planeación de UPRA, en cumplimiento del plan de acción 2025. 
2. Adelantar las solicitudes de Concepto de Viabilidad Técnica y Certificado de Disponibilidad Presupuestal, de acuerdo con la programación establecida en los acuerdos de gestión institucional de las cuentas de funcionamiento y del proyecto de inversión FORTALECIMIENTO DE LA GESTIÓN DE LA UPRA EN LOS PROCESOS ESTRATÉGICOS, ADMINISTRATIVOS, Y DE GENERACIÓN DE CAPACIDADES EN EL TALENTO HUMANO DEL NIVEL NACIONAL 202300000000121, para su respectivo trámite. 
3. Preparar las solicitudes de actualización del plan de adquisiciones y la información en la etapa precontractual información conforme al procedimiento de contratación, en desarrollo del proyecto de inversión FORTALECIMIENTO DE LA GESTIÓN DE LA UPRA EN LOS PROCESOS ESTRATÉGICOS, ADMINISTRATIVOS, Y DE GENERACIÓN DE CAPACIDADES EN EL TALENTO HUMANO DEL NIVEL NACIONAL 202300000000121, y de las cuentas de funcionamiento, conforme al plan de adquisiciones. 
4. Elaborar mensualmente un listado con la información detallada de la programación de los pagos a realizar en el mes siguiente o de pagos extraordinarios, y realizar la verificación de pagos antes de su radicación por parte de los supervisores de contratos, respecto al rubro presupuestal, producto, actividad, planillas de pago de seguridad social y valor a pagar de las cuentas de funcionamiento de la Unidad y en desarrollo del proyecto de inversión FORTALECIMIENTO DE LA GESTIÓN DE LA UPRA EN LOS PROCESOS ESTRATÉGICOS, ADMINISTRATIVOS, Y DE GENERACIÓN DE CAPACIDADES EN EL
TALENTO HUMANO DEL NIVEL NACIONAL 202300000000121, conforme a la programación realizada.
5. Realizar mensualmente el seguimiento a la ejecución y legalización de los viáticos, pasajes, gastos de viaje transporte y manutención de funcionarios y contratistas, de las cuentas de funcionamiento y en desarrollo del proyecto de inversión FORTALECIMIENTO
DE LA GESTIÓN DE LA UPRA EN LOS PROCESOS ESTRATÉGICOS,
ADMINISTRATIVOS, Y DE GENERACIÓN DE CAPACIDADES EN EL TALENTO HUMANO DEL NIVEL NACIONAL 202300000000121, frente a la programación de PAC realizada.
6. Asistir la elaboración de informes institucionales, en especial para programación y seguimiento del Plan de Acción 2025 de la UPRA, así como en la preparación de información para la actualización de proyectos de inversión de acuerdo con las solicitudes del supervisor del contrato.
7. Cumplir las demás actividades que le requiera el supervisor relacionadas con el objeto del contrato
</t>
  </si>
  <si>
    <t>EMIRO JOSE DIAZ LEAL</t>
  </si>
  <si>
    <t xml:space="preserve">14-44-101227366
14-44-101227366-01 
</t>
  </si>
  <si>
    <t>07/01/2025
07/01/2025</t>
  </si>
  <si>
    <t>FOR-002-2025</t>
  </si>
  <si>
    <t>CO1.PCCNTR.7201132</t>
  </si>
  <si>
    <t>2025-3-000303</t>
  </si>
  <si>
    <t>JOSE RICARDO FONSECA TARAZONA</t>
  </si>
  <si>
    <t>ADMINISTRACION INDUSTRIAL</t>
  </si>
  <si>
    <t>ESPECIALIZACIÓN EN GERENCIA DE LA CALIDAD</t>
  </si>
  <si>
    <t>jotaerre10@hotmail.com</t>
  </si>
  <si>
    <t>14-44-101227385</t>
  </si>
  <si>
    <t>FOR-011-2025</t>
  </si>
  <si>
    <t>CO1.PCCNTR.7201146</t>
  </si>
  <si>
    <t>2025-3-000344</t>
  </si>
  <si>
    <r>
      <rPr>
        <sz val="11"/>
        <color rgb="FF000000"/>
        <rFont val="Arial"/>
      </rPr>
      <t xml:space="preserve">
</t>
    </r>
    <r>
      <rPr>
        <b/>
        <sz val="11"/>
        <color rgb="FF000000"/>
        <rFont val="Arial"/>
      </rPr>
      <t>DIEGO CAMILO RODRIGUEZ NAVAS</t>
    </r>
  </si>
  <si>
    <t xml:space="preserve">ESPECIALIZACIÓN EN DERECHO ADMINISTRATIVO Y CONSTITUCIONAL </t>
  </si>
  <si>
    <t>diegocamilorn@gmail.com</t>
  </si>
  <si>
    <t>320 8503800</t>
  </si>
  <si>
    <t>FOR_011 Prestar servicios profesionales a la UPRA para apoyar las actividades inherentes a las diferentes etapas contractuales.</t>
  </si>
  <si>
    <t>14-44-101227380
14-44-101227380-1</t>
  </si>
  <si>
    <t>07/01/2025
08/01/2025</t>
  </si>
  <si>
    <t>FOR-006-2025</t>
  </si>
  <si>
    <t>CO1.PCCNTR.7201148</t>
  </si>
  <si>
    <t>2025-3-000300</t>
  </si>
  <si>
    <t>ALEJANDRA MARIA CIFUENTES OSORIO</t>
  </si>
  <si>
    <t>alejis13@hotmail.com</t>
  </si>
  <si>
    <t>Prestar servicios profesionales a la UPRA para el apoyo a la gestión de los proyectos de inversión de la Unidad, en desarrollo de las dimensiones, (2). Direccionamiento Estratégico y planeación y (4) Evaluación de Resultados, del Modelo Integrado de Planeación y Gestión -
Sistema de Gestión 2025.</t>
  </si>
  <si>
    <t xml:space="preserve">a. Tramitar información en la etapa precontractual de acuerdo con los procedimientos del área de contratación en desarrollo de los proyectos de inversión FORTALECIMIENTO DE LA CAPACIDAD EN LA GESTION DE INFORMACION ESTRATEGICA SECTORIAL PARA LA ORIENTACION DE LA POLITICA AGROPECUARIA NACIONAL 2022011000020 y FORTALECIMIENTO DE LA GESTIÓN DE LA UPRA EN LOS PROCESOS ESTRATÉGICOS, ADMINISTRATIVOS, Y DE GENERACIÓN DE CAPACIDADES EN EL TALENTO HUMANO DEL NIVEL NACIONAL 202300000000121, del plan de adquisiciones 2025. 
b. Hacer mensualmente el seguimiento a la ejecución y legalización de los viáticos, pasajes, gastos de viaje transporte y manutención de funcionarios y contratistas, en desarrollo de los proyectos de inversión FORTALECIMIENTO DE LA CAPACIDAD EN LA GESTION DE INFORMACION ESTRATEGICA SECTORIAL PARA LA ORIENTACION DE LA POLITICA AGROPECUARIA NACIONAL 2022011000020 y FORTALECIMIENTO DE LA GESTIÓN DE LA UPRA EN LOS PROCESOS ESTRATÉGICOS, ADMINISTRATIVOS, Y DE GENERACIÓN DE CAPACIDADES EN EL TALENTO HUMANO DEL NIVEL NACIONAL 202300000000121, frente a la programación de PAC realizada. 
c. Hacer mensualmente la verificación antes de su radicación por parte de los supervisores de contratos, de los certificados de supervisión de las cuentas de funcionamiento y de los proyectos de FORTALECIMIENTO DE LA CAPACIDAD EN LA GESTION DE INFORMACION ESTRATEGICA SECTORIAL PARA LA ORIENTACION DE LA POLITICA AGROPECUARIA NACIONAL 2022011000020 y FORTALECIMIENTO DE LA GESTIÓN DE LA UPRA EN LOS PROCESOS ESTRATÉGICOS, ADMINISTRATIVOS, Y DE GENERACIÓN DE CAPACIDADES EN EL TALENTO HUMANO DEL NIVEL NACIONAL 202300000000121, conforme a la programación de PAC realizada. 
d. Participar en la programación y seguimiento de los recursos y productos de los proyectos de inversión de FORTALECIMIENTO DE LA CAPACIDAD EN LA GESTION DE INFORMACION ESTRATEGICA SECTORIAL PARA LA ORIENTACION DE LA POLITICA AGROPECUARIA NACIONAL 2022011000020 y FORTALECIMIENTO DE LA GESTIÓN DE LA UPRA EN LOS PROCESOS ESTRATÉGICOS, ADMINISTRATIVOS, Y DE GENERACIÓN DE CAPACIDADES EN EL TALENTO HUMANO DEL NIVEL NACIONAL 202300000000121, plan de acción 2025, de acuerdo con las solicitudes del supervisor del contrato.
e. Hacer la elaboración de informes de gestión institucional, relacionadas con los proyectos de inversión de acuerdo con las solicitudes del supervisor del contrato.
f. Cumplir las demás actividades que le requiera el supervisor relacionadas con el objeto
del contrato. </t>
  </si>
  <si>
    <t>14-44-101227384
14-44-101227384-1</t>
  </si>
  <si>
    <t>08/01/2025
08/01/2025</t>
  </si>
  <si>
    <t>FOR-004-2025</t>
  </si>
  <si>
    <t>CO1.PCCNTR.7201149</t>
  </si>
  <si>
    <t>2025-3-000301</t>
  </si>
  <si>
    <t>ADRIANA DEL PILAR BARRIOS ARDILA</t>
  </si>
  <si>
    <t>ESPECIALIZACIÓN EN GERENCIA DE FINANZAS</t>
  </si>
  <si>
    <t>adriana.barrios.a@outlook.com</t>
  </si>
  <si>
    <t>COMPAÑÍA MUNDIAL DE SEGUROS S.A. - SEGUROS MUNDIAL</t>
  </si>
  <si>
    <t>CHU-100037840</t>
  </si>
  <si>
    <t>FOR-003-2025</t>
  </si>
  <si>
    <t>CO1.PCCNTR.7201150</t>
  </si>
  <si>
    <t>2025-3-000302</t>
  </si>
  <si>
    <t>CINDY KATHERINE GONZÁLEZ CRUZ</t>
  </si>
  <si>
    <t>ADMINISTRACION DE NEGOCIOS INTERNACIONALES</t>
  </si>
  <si>
    <t>ESPECIALIZACIÓN EN GERENCIA FINANCIERA</t>
  </si>
  <si>
    <t>Cindy5910@hotmail.com</t>
  </si>
  <si>
    <t>14-44-101227382</t>
  </si>
  <si>
    <t>FOR-009-2025</t>
  </si>
  <si>
    <t>CO1.PCCNTR.7201153</t>
  </si>
  <si>
    <t>2025-3-000340</t>
  </si>
  <si>
    <t>HOLMAN DANIEL RODRIGUEZ RUIZ</t>
  </si>
  <si>
    <t>hdrodriguez.abogado@gmail.com</t>
  </si>
  <si>
    <t>FOR_009 Prestar servicios profesionales especializados a la UPRA para gestionar las actividades propias del proceso Gestión Contractual liderado por la Secretaria General.</t>
  </si>
  <si>
    <t>14-44-101227370</t>
  </si>
  <si>
    <t>FOR-070-2025</t>
  </si>
  <si>
    <t>CO1.PCCNTR.7208638</t>
  </si>
  <si>
    <t>2025-3-001041</t>
  </si>
  <si>
    <t>Martha Cecilia Recaman Jaramillo</t>
  </si>
  <si>
    <t>Oficina de Tecnología e Información - TIC</t>
  </si>
  <si>
    <t>José Ricardo Fonseca Tarazona</t>
  </si>
  <si>
    <t>C-1799-1100-3-53105B-1799063-02 ADQUIS. DE BYS - SERVICIOS DE INFORMACIÓN IMPLEMENTADOS - FORTALECIMIENTO DE LA GESTIÓN DE LA UPRA EN LOS PROCESOS ESTRATÉGICOS, ADMINISTRATIVOS, Y DE GENERACIÓN DE CAPACIDADES EN EL TALENTO HUMANO DEL NIVEL NACIONAL</t>
  </si>
  <si>
    <t>IVONNE QUIROGA GOMEZ</t>
  </si>
  <si>
    <t>INGENIERIA DE SISTEMAS</t>
  </si>
  <si>
    <t>ESPECIALIZACIÓN EN INGENIERIA DE SOFTWARE</t>
  </si>
  <si>
    <t>ivonneqg@outlook.com</t>
  </si>
  <si>
    <t>Prestar servicios profesionales para apoyar el desarrollo de componentes de software para el sistema para la eficiencia administrativa - SEA- de la UPRA</t>
  </si>
  <si>
    <t>1. Desarrollar e implementar componentes de software para el Sistema para la Eficiencia Administrativa - SEA - de la UPRA, aplicando los lineamientos de la oficina TIC y el procedimiento de ingeniería de software. 
2. Documentar y publicar el código de los componentes de software desarrollado, aplicando los lineamientos de la oficina TIC y el procedimiento de ingeniería de software. 
3. Tramitar la solución de incidencias reportadas por los usuarios en los componentes desarrollados para el Sistema para la Eficiencia Administrativa - SEA - de la UPRA. 
4. Hacer la configuración y administración de los módulos financieros del Sistema para la Eficiencia Administrativa - SEA - de la UPRA de acuerdo con la planeación de la entidad. 
5. Realizar la transferencia de conocimiento al equipo de trabajo para la solución de incidencias y desarrollo de componentes en el Sistema para la Eficiencia Administrativa - SEA - de la UPRA. 
6. Contribuir en la realización de las sesiones de planeación, seguimiento y control de las actividades establecidas para el alcance de los objetivos de los sistemas de información de la UPRA. 
7. Las demás asignadas por el supervisor y que tengan relación con el objeto del contrato.</t>
  </si>
  <si>
    <t>YUDITH LORENA LAGUNA TORRES</t>
  </si>
  <si>
    <t>SURAMERICANA - SURA</t>
  </si>
  <si>
    <t>14-44-101227450</t>
  </si>
  <si>
    <t>FOR-005-2025</t>
  </si>
  <si>
    <t>CO1.PCCNTR.7208827</t>
  </si>
  <si>
    <t>2025-3-001043</t>
  </si>
  <si>
    <t>CLAUDIA MILENA FORERO VASQUEZ</t>
  </si>
  <si>
    <t>ADMINISTRACION PUBLICA</t>
  </si>
  <si>
    <t>ESPECIALIZACIÓN EN FORMULACIÓN Y EVALUACIÓN SOCIAL Y ECONÓMICA DE PROYECTOS</t>
  </si>
  <si>
    <t>claudiaforero2021@gmail.com</t>
  </si>
  <si>
    <t>Prestar servicios profesionales en la Asesoría de Planeación para adelantar la gestión de información en las diferentes plataformas estatales y las de la Unidad, respecto a los proyectos de inversión y actividades institucionales de la UPRA 2025.</t>
  </si>
  <si>
    <t>1. Cargar en el aplicativo PIIP MIS, la información de cierre de la vigencia 2024, incluyendo la revisión y disposición de informes ejecutivos acorde con el manual de orientación del DNP y con la información reportada por cada área responsable de la vigencia en relación con los proyectos de inversión. 
2. Contribuir en la consolidación del informe de gestión final de la UPRA vigencia 2024 componente Excel de seguimiento conforme al Plan de acción vigencia 2024, atendiendo los tiempos definidos por la ley y en cumplimiento del decreto 4145 de 2011 y de la ley Anticorrupción, lo anterior a partir de la información suministrada por las diferentes áreas y en coordinación del supervisor del presente contrato. 
3. Contribuir en la consolidación de los documentos para la elaboración del Plan de Acción institucional de la UPRA vigencia 2025 componente excel, atendiendo los tiempos definidos por la ley en cumplimiento del decreto 4145 de 2011 y de la ley Anticorrupción, lo anterior a partir de la información suministrada por las diferentes áreas y en coordinación del supervisor del presente contrato. 
4. Realizar la consolidación, análisis y cargue de la información en la plataforma de seguimiento de proyectos de inversión definida por el DN PIIPP, de manera mensual reportada por los gerentes de los proyectos de inversión en los formatos previstos por el SG de las metas físicas y presupuestales (compromisos, Obligaciones y pagos) de productos registrados para la vigencia 2025, así como de los trazadores presupuestales definidos. 
5. Verificar las evidencias que dan soporte al cumplimiento de las metas físicas de cada uno de los proyectos de inversión registrados ante el DNP vigencia 2024 y 2025 avance, y su disposición acorde con las TRD de cada área responsable en aras de dar cumplimento al rol de segunda línea de defensa de acuerdo con las orientaciones del supervisor del contrato. 
6. Gestionar en las plataformas PIIP - SUIFP del DNP, y de manera análoga, las actualizaciones de los proyectos de inversión UPRA para las vigencias 2025- 2026, a partir de la información dispuesta por los gerentes y de acuerdo con la solicitud del supervisor del contrato. 4 Las obligaciones específicas deberá
7. Gestionar el reporte de los indicadores a través de la plataforma SIIPO acorde con los parámetros definidos por el DNP para 2025.
8. Participar en la elaboración de informes internos y externos de gestión institucional como: SIRECI CGR, al congreso, MHCP, MADR, Encuesta de Ciencia y Tecnología, requerimientos del Ministerio de Agricultura y Desarrollo Rural, memorandos de avance mensual de los proyectos de inversión, del plan de acción, acorde con las solicitudes de información solicitadas por el supervisor del contrato.
9. Cumplir las demás actividades que le requiera el supervisor relacionadas con el objeto del contrato</t>
  </si>
  <si>
    <t>14-44-101227458</t>
  </si>
  <si>
    <t>FOR-073-2025</t>
  </si>
  <si>
    <t>CO1.PCCNTR.7210722</t>
  </si>
  <si>
    <t>2025-3-001181</t>
  </si>
  <si>
    <t>Holman Daniel Rodríguez Ruiz</t>
  </si>
  <si>
    <t>JULIAN ANDRES RODRIGUEZ MARQUEZ</t>
  </si>
  <si>
    <t>INGENIERIA EN TELEMATICA</t>
  </si>
  <si>
    <t>julian.andres.rm@gmail.com</t>
  </si>
  <si>
    <t>Prestar servicios profesionales a la UPRA para apoyar actividades de soporte y asistencia técnica del sistema, elaboración de documentación y transferencia tecnológica a usuarios finales de las funcionalidades desarrolladas dentro del software BPMS que soporta al Sistema para la Eficiencia Administrativa</t>
  </si>
  <si>
    <t>1. Tramitar las actividades de administración y mantenimiento del Sistema para la Eficiencia Administrativa – SEA. 
2. Tramitar las actividades de resolución de incidencias y soporte a usuarios de los módulos que conforman el Sistema para la Eficiencia Administrativa. 
3. Tramitar las actividades de transferencia tecnológica en el manejo de los diferentes módulos desarrollados para el Sistema para la Eficiencia Administrativa. 
4. Tramitar las actividades de elaboración de la documentación técnica de los desarrollos nuevos y las modificaciones a los sistemas de información de la UPRA. 
5. Contribuir en la ejecución de los planes de pruebas y la validación de los desarrollos nuevos y las modificaciones a los sistemas de información de la UPRA en los ambientes de desarrollo y pruebas acorde con el procedimiento de Ingeniería de Software. 
6. Contribuir en la realización de las sesiones de planeación, seguimiento y control de las actividades establecidas para el alcance de los objetivos de los sistemas de información de la UPRA. 
7. Elaborar los diagramas de flujo de los procedimientos automatizados en el sistema para la eficiencia administrativa. 
8. Las demás asignadas por el supervisor y relacionadas con el objeto del contrato.</t>
  </si>
  <si>
    <t xml:space="preserve">14-44-101227472 
14-44-101227472-1
</t>
  </si>
  <si>
    <t>10/01/2025
10/01/2025</t>
  </si>
  <si>
    <t>FOR-083-2025</t>
  </si>
  <si>
    <t>CO1.PCCNTR.7211776</t>
  </si>
  <si>
    <t>2025-3-001182</t>
  </si>
  <si>
    <t>C-1799-1100-3-53105B-1799065-02 ADQUIS. DE BYS - SERVICIOS TECNOLÓGICOS - FORTALECIMIENTO DE LA GESTIÓN DE LA UPRA EN LOS PROCESOS ESTRATÉGICOS, ADMINISTRATIVOS, Y DE GENERACIÓN DE CAPACIDADES EN EL TALENTO HUMANO DEL NIVEL NACIONAL</t>
  </si>
  <si>
    <t>JOHAN ANDRES POVEDA PARRA</t>
  </si>
  <si>
    <t>INGENIERIA EN TELECOMUNICACIONES</t>
  </si>
  <si>
    <t>dono.2121@gmail.com</t>
  </si>
  <si>
    <t>Prestar servicios profesionales a la UPRA para apoyar la gestión de requerimientos de los servicios tecnológicos de la entidad y administración de la suite office 365.</t>
  </si>
  <si>
    <t>1. Atender, diagnosticar y resolver las solicitudes de soporte técnico registradas en el módulo de soporte y asistencia técnica del SEA, siguiendo las actividades establecidas en el procedimiento de "Soporte y asistencia técnica". 
2. Realizar el acompañamiento y hacer seguimiento a las actividades ejecutadas por parte de la empresa contratista, y/o internamente, para los mantenimientos preventivos y/o correctivos de los equipos tecnológicos de la UPRA. 
3. Realizar la valoración técnica y hacer la proyección de los diagnósticos que permitan dar de baja los equipos de cómputo y software que se encuentran en obsolescencia dentro y fuera del centro de datos de la entidad. 
4. Diligenciar completa y correctamente cada vez que así aplique las correspondientes: Bitácoras, Indicadores y Metas Físicas de Servicios Tecnológicos desde el componente de Soporte Técnico. 
5. Realizar junto con el administrador el proceso de registro de información de los equipos de cómputo en el sistema de información: OCS Inventory que soporten el protocolo SNMP o a través del agente. 
6. Atender oportunamente las solicitudes que realice el supervisor del contrato relacionados al Mapa de Riesgos del área de Servicios Tecnológicos. 
7. Actualizar, Administrar y Garantizar el soporte y resolución de posibles fallas de las cuentas de usuario de correo electrónico en la plataforma de Office 365. 
8. Administrar el sistema interno de comunicaciones utilizado para la difusión de boletines, eventos e información de interés para los usuarios de la UPRA. 
9. Entregar toda la documentación relacionada con el objeto contractual que le sea solicitada por el supervisor del contrato dentro de los tiempos establecidos. 
10. Las demás que sean asignadas por el(a) Supervisor(a) y que tengan relación con el objeto</t>
  </si>
  <si>
    <t>ANDRES FELIPE HERNANDEZ LEÓN</t>
  </si>
  <si>
    <t>CSU-100000407</t>
  </si>
  <si>
    <t>FOR-105-2025</t>
  </si>
  <si>
    <t>CO1.PCCNTR.7210463</t>
  </si>
  <si>
    <t>2025-3-001200</t>
  </si>
  <si>
    <t>EMILY JULIETH LOPEZ AVILA</t>
  </si>
  <si>
    <t>INGENIERIA ELECTRONICA</t>
  </si>
  <si>
    <t>emilyjla110@gmail.com</t>
  </si>
  <si>
    <t>Prestar servicios profesionales a la UPRA para brindar soporte y asistencia técnica de las herramientas tecnológicas de la entidad enfocado en usuarios finales y seguridad de los servidores On-Premise.</t>
  </si>
  <si>
    <t>1. Diagnosticar y resolver las solicitudes de soporte técnico, registrarlas en el módulo de soporte y asistencia técnica del SEA, siguiendo las actividades establecidas en el procedimiento de “Soporte y asistencia técnica” y/o de “Seguridad de la Información”. 
2. Realizar el acompañamiento y hacer seguimiento a las actividades ejecutadas por parte de la empresa contratista, y/o internamente, para los mantenimientos preventivos y/o correctivos de los equipos tecnológicos de la UPRA. 
3. Realizar la valoración técnica y hacer la proyección de los diagnósticos que permitan dar de baja los equipos de cómputo y software que se encuentran en obsolescencia. 
4. Diligenciar completa y correctamente cada vez que así aplique las correspondientes: Bitácoras, Indicadores y Metas Físicas de Servicios Tecnológicos desde el componente de Soporte Técnico. 
5. Realizar junto con el administrador del proceso de registro de información de los equipos de cómputo en el sistema de información OCS Inventory que soporten el protocolo SNMP o a través del agente. 
6. Atender oportunamente las solicitudes que realice el supervisor del contrato relacionados al Mapa de Riesgos del área de Servicios Tecnológicos. 
7. Realizar junto con el administrador el soporte y resolución de posibles fallas de las cuentas de usuario de correo electrónico en la plataforma de Office 365. 
8. Tramitar junto con el administrador de servidores On-Premise en la administración, aspectos de seguridad y/o soporte técnico de los servidores On-Premise de la entidad. 
9. Entregar toda la documentación relacionada con el objeto contractual que le sea solicitada por el supervisor del contrato dentro de los tiempos establecidos. 
10. Las demás que sean asignadas por el(a) Supervisor(a) y que tengan relación con el objeto contractual.</t>
  </si>
  <si>
    <t xml:space="preserve">
14-46-101128793</t>
  </si>
  <si>
    <t>FOR-082-2025</t>
  </si>
  <si>
    <t>CO1.PCCNTR.7210742</t>
  </si>
  <si>
    <t>2025-3-001201</t>
  </si>
  <si>
    <t>MAIKER ALEXANDER ZAMBRANO AVILA</t>
  </si>
  <si>
    <t>Maiker.zambrano@gmail.com</t>
  </si>
  <si>
    <t>Prestar servicios profesionales a la UPRA para apoyar la administración del OCS Inventory y requerimientos de asistencia técnica para las herramientas tecnológicas de la entidad</t>
  </si>
  <si>
    <t>1. Atender, diagnosticar y resolver las solicitudes de soporte técnico registradas en el módulo de soporte y asistencia técnica del SEA, siguiendo las actividades establecidas en el procedimiento de "Soporte y asistencia técnica".
2. Realizar el acompañamiento y hacer seguimiento a las actividades ejecutadas por parte de la empresa contratista, y/o internamente, para los mantenimientos preventivos y/o correctivos de los equipos tecnológicos de la UPRA.
3. Realizar la valoración técnica y hacer la proyección de los diagnósticos que permitan dar de baja los equipos de cómputo y software que se encuentran en obsolescencia.
4. Diligenciar completa y correctamente cada vez que así aplique las correspondientes: Bitácoras, Indicadores y Metas Físicas de Servicios Tecnológicos desde el componente de Soporte Técnico.
5. Actualizar, Administrar y Garantizar el registro de información de los equipos de cómputo en el sistema de información OSC Inventory que soporten el protocolo SNMP o a través del agente.
6. Atender oportunamente las solicitudes que realice el supervisor del contrato relacionados al Mapa de Riesgos del área de Servicios Tecnológicos.
7. Tramitar junto con el administrador el soporte y resolución de posibles fallas de las cuentas de usuario de correo electrónico en la plataforma de Office 365.
8. Administrar el sistema interno de comunicaciones utilizado para la difusión de boletines, eventos e información de interés para los usuarios de la UPRA.
9. Entregar toda la documentación relacionada con el objeto contractual que le sea solicitada por el supervisor del contrato dentro de los tiempos establecidos.
10. Las demás que sean asignadas por el(a) Supervisor(a) y que tengan relación con el objeto contractual.</t>
  </si>
  <si>
    <t>14-46-101128791</t>
  </si>
  <si>
    <t>FOR-019-2025</t>
  </si>
  <si>
    <t xml:space="preserve">
CO1.PCCNTR.7210381</t>
  </si>
  <si>
    <t>2025-3-001204</t>
  </si>
  <si>
    <t>Cristian Camilo Sánchez Romero</t>
  </si>
  <si>
    <t>MARIA GREDYS SANCHEZ CONTRERAS</t>
  </si>
  <si>
    <t>ESPECIALIZACIÓN EN GERENCIA DE PROYECTOS EN INTELIGENCIA DE NEGOCIOS</t>
  </si>
  <si>
    <t>mari458g@hotmail.com</t>
  </si>
  <si>
    <t>FOR_019Prestar servicios profesionales a la UPRA para asistir en la gestión de la información en los procesos que involucran el ciclo del servidor público, dentro del marco del proceso integral de gestión de recursos humanos.</t>
  </si>
  <si>
    <t>1.Realizar el registro de las novedades administrativas (ingresos, retiros, encargos y vacancias) en el aplicativo SIGEP II, asegurando la correcta actualización de los datos en el sistema. 
2.Gestionar la radicación y el recobro de las incapacidades de los servidores públicos de la UPRA correspondientes a la vigencia 2025 que le sean asignadas. 
3.Realizar las actividades de afiliación, retiro y traslado de los servidores públicos de la UPRA en los distintos fondos y cajas de compensación, siguiendo la normatividad vigente y los procedimientos establecidos. 
4.Realizar la consolidación de los reportes e informes periódicos y ocasionales relacionados con el proceso de gestión de Talento Humano de la Secretaría General de la UPRA. Estos informes serán elaborados conforme a los requisitos internos de la Unidad, así como a las solicitudes de otras entidades, entes de control o ciudadanos, cumpliendo con los estándares de calidad y plazos establecidos. 5.Hacer seguimiento al cálculo de indicadores y mapa de riesgos. 
6. Hacer seguimiento al cumplimiento de las fases del sistema de evaluación del desempeño laboral, mediante el registro de la información en la planta de personal, de cada una de las etapas que componen el sistema, concertación de compromisos, evaluaciones parciales y semestrales y calificación definitiva. 
7.Preparar los documentos derivados de la gestión del talento humano, sistema integrado de gestión, planeación, control interno y demás procedimientos administrativos oportunamente y con las características de calidad esperadas. 
8.Elaborar certificados laborales que le sean asignados, de acuerdo con los lineamientos institucionales y la normatividad vigente. 
9. Contribuir en la correcta aplicación de las normas de empleo público, carrera administrativa y gerencia pública en la gestión del talento humano de la Entidad 
10. Participar en el desarrollo de las actividades que le sean encomendadas, relacionadas con la vinculación, permanencia y retiro del personal de la Entidad, con sujeción a las normas de empleo público, carrera administrativa y gerencia pública. 
11. Realizar la inscripción, actualización y seguimiento de los servidores públicos de la UPRA en el registro público de carrera administrativa de la Comisión Nacional del Servicio Civil. 
12. Atender consultas, proyectar y/o brindar los insumos para las respuestas a los derechos de petición y acciones de tutela relacionadas con el objeto del contrato, que sean asignadas por el supervisor del contrato 
13. Gestionar a solicitud del supervisor, las actividades que se originen en el marco del cumplimiento del Plan Estratégico de Talento Humano y cada uno de los Planes que lo compone. 
14. Cumplir las demás actividades que le requiera el supervisor relacionadas con el objeto del contrato.</t>
  </si>
  <si>
    <t>JUAN CARLOS LOPEZ GOMEZ</t>
  </si>
  <si>
    <t>33-46-101061411</t>
  </si>
  <si>
    <t>NO</t>
  </si>
  <si>
    <t>FOR-089-2025</t>
  </si>
  <si>
    <t>CO1.PCCNTR.7210912</t>
  </si>
  <si>
    <t>2025-3-001209</t>
  </si>
  <si>
    <t>LAURA VIVIANA FLOREZ ABRIL</t>
  </si>
  <si>
    <t>ADMINISTRACIÓN FINANCIERA</t>
  </si>
  <si>
    <t>ESPECIALIZACIÓN EN GERENCIA DE PROYECTOS</t>
  </si>
  <si>
    <t>lauraflorez222@hotmail.com</t>
  </si>
  <si>
    <t>Prestar servicios profesionales a la UPRA para apoyar los procesos precontractuales, contractuales y poscontractuales para la renovación y/o adquisición de los componentes de infraestructura tecnológica y servicios de TI, así como apoyo a la supervisión de los contratos del área de servicios tecnológicos.</t>
  </si>
  <si>
    <t>1. Tramitar la planeación y seguimiento para la adquisición o renovación de procesos de Gestión de Servicios Tecnológicos. 
2. Tramitar la elaboración de los documentos, estudios previos, y demás necesarios para los procesos de contratación de Gestión de Servicios Tecnológicos. 
3. Contribuir a la supervisión de los contratos a cargo de la Gestión de Servicios Tecnológicos. 
4. Entregar a la supervisión las alertas tempranas que se produzcan de posibles inconvenientes con la ejecución de los contratos donde se presta apoyo. 
5. Diligenciar completa y correctamente cada vez que así aplique las correspondientes: Bitácoras, Indicadores y Metas Físicas de Servicios Tecnológicos desde el componente de Adquisiciones y Supervisión. 
6. Realizar el acompañamiento y el respaldo en lo que requiera a la supervisión para la entrada física y/o al almacén de los nuevos Servicios Tecnológicos. 
7. Hacer seguimiento y ejecutar actividades relacionadas con los procesos de facturación establecidos en la UPRA, para los contratos celebrados por el proceso de Gestión de Servicios Tecnológicos. 
8. Contribuir con la supervisión del equipo responsable de la administración y mantenimiento de la infraestructura que soporta los sistemas de información de la UPRA. 
9. Entregar toda la documentación relacionada con el objeto contractual que le sea solicitada por el supervisor del contrato dentro de los tiempos establecidos. 
10. Las demás que sean asignadas por el(a) Supervisor(a) y que tengan relación con el objeto contractual.</t>
  </si>
  <si>
    <t>14-46-101128820</t>
  </si>
  <si>
    <t>FOR-014-2025</t>
  </si>
  <si>
    <t>CO1.PCCNTR.7210366</t>
  </si>
  <si>
    <t>2025-3-001211</t>
  </si>
  <si>
    <t>ESGAR YOBANY DÍAZ ORDOÑEZ</t>
  </si>
  <si>
    <t>ESPECIALIZACIÓN EN GESTIÓN PARA EL DESARROLLO HUMANO Y BIENESTAR SOCIAL EMPRESARIAL</t>
  </si>
  <si>
    <t>DIAZG25@HOTMAIL.COM</t>
  </si>
  <si>
    <t>FOR_014Prestar servicios profesionales en la Secretaría General de la UPRA para el manejo especializado del aplicativo de nómina en la liquidación mensual de la misma y de los procesos relacionados.</t>
  </si>
  <si>
    <t xml:space="preserve">1. Recibir, consolidar, analizar y registrar en el aplicativo de nómina de la Entidad, las novedades de cada uno de los períodos para la liquidación y posterior pago de los salarios, prestaciones, aportes al sistema general de seguridad social, aportes parafiscales, asuntos presupuestales, de conformidad con la normatividad vigente. 
2. Cargar, liquidar y revisar mensualmente en el aplicativo de nómina, las novedades y situaciones administrativas, seguridad social integral de los servidores públicos (pre- nomina) con el fin de poder adelantar su revisión y posterior pago de la nómina a los servidores públicos de la UPRA. 
3. Realizar la proyección de las resoluciones que afecten el pago de la nómina en cada uno de los períodos, así como también dar trámite a las solicitudes de los servidores y ex servidores de la Unidad, relacionados con temas salariales, prestacionales y de seguridad social, de acuerdo con la normatividad vigente y la información disponible en el sistema de nómina. 
4. Realizar la liquidación y revisión de cesantías mensuales y la consolidación definitiva, así como también de las liquidaciones definitivas a que haya lugar cumpliendo con la normatividad vigente en la materia. 
5. Suministrar oportuna y correctamente al área financiera el PAC mensual requerido para atender las obligaciones mensuales de gastos de personal de la Entidad. 
6. Contribuir en la generación, suministro y validación de información respecto a los certificados de ingresos y retenciones de los servidores y ex servidores de la Entidad. 
7. Suministrar la información respecto a los desprendibles de nómina de los servidores y ex servidores de la entidad a través del Portal del Empleado. 
8. Contribuir en la actualización de los instructivos del procedimiento de nómina y seguridad social de la Entidad. 
9. Contribuir en el proceso de conciliación contable del gasto de personal y de los beneficios a corto plazo. 
10. Garantizar la actualización de la información del Sistema de nómina y los códigos fuentes de los demás sistemas asociados de acuerdo con las directrices de la Oficina TIC.
11. Gestionar con el apoyo de la Empresa de Soporte de SIGEP - NOMINA, las actualizaciones y mejoras requeridas por el sistema para su normal funcionamiento de los módulos existentes, y realizar el control las horas de soporte respectivas adquiridas por la entidad.
12. Atender de manera activa las reuniones internas y externas donde sea convocado que tengan relación con el desarrollo del objeto contractual.
13. Realizar junto con el supervisor el plan de actividades a desarrollar en cada uno de los períodos de acuerdo con el cronograma anual establecido por la Entidad.
14. Cumplir las demás actividades que le requiera el supervisor relacionadas con el objeto del contrato. </t>
  </si>
  <si>
    <t>WALTER STEVEN SUAREZ FAGUA</t>
  </si>
  <si>
    <t>14-44-101227457</t>
  </si>
  <si>
    <t>FOR-029-2025</t>
  </si>
  <si>
    <t>CO1.PCCNTR.7210387</t>
  </si>
  <si>
    <t>2025-3-001212</t>
  </si>
  <si>
    <r>
      <rPr>
        <sz val="11"/>
        <color rgb="FF000000"/>
        <rFont val="Arial"/>
      </rPr>
      <t xml:space="preserve">
</t>
    </r>
    <r>
      <rPr>
        <b/>
        <sz val="11"/>
        <color rgb="FF000000"/>
        <rFont val="Arial"/>
      </rPr>
      <t>ASTRID LUCERO HERNANDEZ MARTINEZ</t>
    </r>
  </si>
  <si>
    <t>ESPECIALIZACIÓN EN FINANANZAS Y ADMINISTRACIÓN PÚBLICA</t>
  </si>
  <si>
    <t>lucer222@hotmail.com</t>
  </si>
  <si>
    <t>FOR_029Prestar servicios profesionales especializados en la Secretaria General de la UPRA para apoyar la ejecución de actividades y controles de los procedimientos de Gestión Financiera - Presupuesto en la vigencia 2025</t>
  </si>
  <si>
    <t>1. Tramitar los registros presupuestales -RP-, efectuar su seguimiento periódico tanto de vigencia como de reserva, según los acuerdos establecidos en materia presupuestal de la UPRA. 
2. Hacer la verificación de los estados de la ejecución presupuestal en gastos de funcionamiento e inversión, acorde con las normas establecidas para facilitar el cierre presupuestal. 
3. Colaborar en el Trámite de Modificaciones Presupuestales, según las solicitudes que realice el profesional especializado de presupuesto. 
4. Hacer la Proyección oportuna de los informes sobre datos financieros presupuestales para la toma de decisiones, de acuerdo con las disposiciones legales y financieras vigentes. 
5. Colaborar en la Elaboración de las certificaciones sobre disponibilidad de presupuestal CDP, de acuerdo con los criterios establecidos aplicables a la Entidad, para posterior firma del jefe de presupuesto o quien haga sus veces. 
6. Operar los sistemas de información que se establezcan para el manejo del presupuesto SIIF y SEA, de acuerdo con la norma orgánica aplicable. 
7. Hacer la proyección de los actos administrativos de traslados y cualquier ajuste presupuestal que requiera la unidad, previamente solicitados por el profesional especializado de presupuesto.
8. Hacer la gestión en el aplicativo SEA en el módulo administración contractual en la creación y edición de todos los contratos suscritos por la UPRA en SECOP II, que con anterioridad se encuentren registrados en el aplicativo SIIF, y comunique el profesional de presupuesto.
9. Tramitar en el módulo del SIIF nación y módulo de Viáticos del SEA, la verificación de solicitudes de comisión y reconocimientos, gestionados por los funcionarios y contratistas de las diferentes áreas de la UPRA.
10. Realizar acompañamiento sobre las distintas actualizaciones del SIIF y del SEA, en el proceso de comisiones, a los funcionarios y contratistas que lo soliciten y que participen en el respectivo
proceso.
11. Realizar la creación y actualización de cuentas bancarias de funcionarios y contratistas, en el Sistema Integrado de Información Financiera - SIIF.
12. Contribuir en la actualización de los documentos, el seguimiento a riesgos, indicadores y formulación y seguimiento de planes de mejora del proceso de gestión financiera, de conformidad
con los lineamientos establecidos en el Sistema de gestión de la UPRA y el Modelo integrado de Planeación y Gestión MIPG.
13. Cumplir las demás actividades que le requiera el supervisor relacionadas con el objeto del contrato.</t>
  </si>
  <si>
    <t>HENRY ALEXANDER BAQUERO MARTIN</t>
  </si>
  <si>
    <t xml:space="preserve">
96-46-101024235</t>
  </si>
  <si>
    <t>FOR-077-2025</t>
  </si>
  <si>
    <t>CO1.PCCNTR.7212722</t>
  </si>
  <si>
    <t>2025-3-001213</t>
  </si>
  <si>
    <t>OSCAR JAVIER SEGURA GRANADOS</t>
  </si>
  <si>
    <t>Oscarsegura91@gmail.com</t>
  </si>
  <si>
    <t>Prestar servicios profesionales a la UPRA para apoyar actividades de soporte y asistencia técnica del sistema, elaboración de documentación y transferencia tecnológica a usuarios finales de las funcionalidades desarrolladas dentro del software BPMS que soporta al Sistema para la Eficiencia Administrativa.</t>
  </si>
  <si>
    <t>1. Tramitar las actividades de resolución de incidencias y soporte a usuarios de los módulos que conforman el Sistema para la Eficiencia Administrativa. 
2. Tramitar las actividades de transferencia tecnológica en el manejo de los diferentes módulos desarrollados para el Sistema para la Eficiencia Administrativa. 
3. Tramitar las actividades de elaboración de la documentación técnica de los desarrollos nuevos y las modificaciones a los sistemas de información de la UPRA. 
4. Realizar la ejecución de los planes de pruebas y la validación de los desarrollos nuevos y las modificaciones a los sistemas de información de la UPRA en los ambientes de desarrollo y pruebas acorde con el procedimiento de Ingeniería de Software. 
5. Contribuir en la realización de las sesiones de planeación, seguimiento y control de las actividades establecidas para el alcance de los objetivos de los sistemas de información de la UPRA. 
6. Elaborar los diagramas de flujo de los procedimientos automatizados en el sistema para la eficiencia administrativa. 
7. Las demás asignadas por el supervisor y relacionadas con el objeto del contrato.</t>
  </si>
  <si>
    <t>14-44-101227487</t>
  </si>
  <si>
    <t>FOR-071-2025</t>
  </si>
  <si>
    <t>CO1.PCCNTR.7211714</t>
  </si>
  <si>
    <t>2025-3-001214</t>
  </si>
  <si>
    <t>Diego Camilo Rodriguez Navas</t>
  </si>
  <si>
    <t>ANGELA PATRICIA NIÑO HERNÁNDEZ</t>
  </si>
  <si>
    <t>INGENIERIA DE SISTEMAS Y COMPUTACIÓN</t>
  </si>
  <si>
    <t>ESPECIALIZACIÓN EN BASES DE DATOS</t>
  </si>
  <si>
    <t>anpanihe@gmail.com</t>
  </si>
  <si>
    <t>Prestar servicios profesionales a la UPRA para apoyar actividades de gestión de los proyectos de desarrollo de software a cargo de la entidad, mediante la planeación y seguimiento de las actividades que aseguren el cumplimiento de las metas establecidas, aplicando el procedimiento de ingeniería de software de la oficina TIC.</t>
  </si>
  <si>
    <t>1. Realizar la planificación y gestión de los proyectos del PETI de la oficina TIC asignados, estableciendo las actividades que se deben ejecutar para dar alcance a los objetivos establecidos, en conjunto con el líder del proyecto y el equipo de trabajo. Aplicando el procedimiento de ingeniería de software de la oficina TIC. 
2. Hacer el seguimiento al progreso de las actividades planeadas, de los proyectos del PETI de la oficina TIC asignados, para garantizar el cumplimiento de los objetivos y definir de forma coordinada con el líder del proyecto y el equipo de trabajo los ajustes necesarios para mantener el curso de los proyectos. 
3. Generar informes y reportes de indicadores, de acuerdo a los lineamientos de la oficina TIC y el procedimiento de ingeniería de software. 
4. Realizar junto con el supervisor del contrato de la oficina TIC el seguimiento y vigilancia desde el componente técnico de los contratos que tenga a cargo, así como en la revisión y consolidación de los documentos y/o productos que se deriven del objeto y obligaciones de los contratos.
5. Las demás asignadas por el supervisor y que tengan relación con el objeto del contrato.</t>
  </si>
  <si>
    <t>17-46-101047344</t>
  </si>
  <si>
    <t>FOR-028-2025</t>
  </si>
  <si>
    <t>CO1.PCCNTR.7212355</t>
  </si>
  <si>
    <t>2025-3-001231</t>
  </si>
  <si>
    <t>SANDRA MILENA MONROY AVILA</t>
  </si>
  <si>
    <t>ESPECIALIZACIÓN EN ALTA GERENCIA</t>
  </si>
  <si>
    <t>smmonroy@hotmail.com</t>
  </si>
  <si>
    <t>FOR_028 Prestar servicios profesionales a la Asesoría de Planeación de la UPRA, para la implementación del Sistema de Gestión SG - Modelo Integrado de Planeación y Gestión MIPG UPRA, conforme a los roles establecidos para la segunda línea de defensa del mencionado modelo.</t>
  </si>
  <si>
    <t>1. Adelantar gestión de la documentación del Sistema de Gestión SG MIPG (procesos, procedimientos, formatos, manuales, guías, instructivos, indicadores, etc.), automatizadas o análogos, conforme a las solicitudes en el módulo control de documentos SG del SEA, por parte de los responsables UPRA, y las orientaciones del supervisor del contrato, en el marco de los procesos institucionales asignados, en especial con el rediseño institucional previsto. 
2. Contribuir junto con los responsables de los procesos institucionales, del SG MIPG de la UPRA, en el análisis, valoración y actualización de los riesgos de gestión, fiscales, corrupción y seguridad de la información y sus controles, a partir de los lineamientos establecidos por el DAFP y adoptados por UPRA, en cumplimiento del rol de la segunda línea de defensa del MIPG, de acuerdo con las prioridades establecidas en el plan de actividades a desarrollar para la vigencia 2025. 
3. Gestionar con los responsables de los procesos institucionales la caracterización de los indicadores del Sistema de Gestión, ya sea automatizado o análogo, para el reporte de variables, la medición, análisis y consolidación de los indicadores en el tablero de control institucional vigencia 2025. 
4. Contribuir junto los responsables de procesos institucionales, como parte de las acciones de segunda línea de defensa, en la preparación y atención de las auditorías y la definición de planes de mejoramiento, conforme al programa anual de auditoría 2025, de acuerdo con las orientaciones del supervisor del contrato. 
5. Realizar el seguimiento en el avance y cumplimiento de los planes de mejoramiento y demás acciones con sus evidencias, como parte de las acciones de segunda línea de defensa, así como dar acompañamiento en el marco del Sistema de Gestión, Autodiagnósticos, y gestión del FURAG 
6. Presentar los informes vinculados al Sistema de Gestión, plan de acción y de la ejecución del objeto del contrato, de acuerdo con la programación realizada o solicitudes específicas realizadas por del supervisor del contrato. 
7. Identificar y analizar los cambios que afectan el Sistema de Gestión MIPG, a partir del contexto estratégico, el análisis del entorno, la gestión de la UPRA y sus resultados; brindando acompañamiento en la implementación y seguimiento de estos, para el fortalecimiento del SG.
8. Cumplir las demás actividades que le requiera el supervisor relacionadas con el objeto
del contrato._x000D_</t>
  </si>
  <si>
    <t>14-44-101227474</t>
  </si>
  <si>
    <t>FOR-027-2025</t>
  </si>
  <si>
    <t>CO1.PCCNTR.7212757</t>
  </si>
  <si>
    <t>2025-3-001229</t>
  </si>
  <si>
    <t>FABIO ANDRES ALARCON MUÑOZ</t>
  </si>
  <si>
    <t>INGENIERIA INDUSTRIAL</t>
  </si>
  <si>
    <t>ESPECIALIZACIÓN EN ESTADO, POLÍTICAS PUBLICAS Y DESARROLLO</t>
  </si>
  <si>
    <t>fabioandresalarconmunoz@gmail.com</t>
  </si>
  <si>
    <t>FOR_027 Prestar servicios profesionales a la Asesoría de Planeación de la UPRA, para la implementación del Sistema de Gestión SG - Modelo Integrado de Planeación y Gestión MIPG UPRA, conforme a los roles establecidos para la segunda línea de defensa del mencionado modelo</t>
  </si>
  <si>
    <t>1. Adelantar gestión de la documentación del Sistema de Gestión SG MIPG (procesos, procedimientos, formatos, manuales, guías, instructivos, indicadores, etc.), automatizadas o análogos, conforme a las solicitudes en el módulo control de documentos SG del SEA, por parte de los responsables UPRA, y las orientaciones del supervisor del contrato, en el marco de los procesos institucionales asignados, en especial con el rediseño institucional previsto. 
2. Contribuir junto con los responsables de los procesos institucionales, del SG MIPG de la UPRA, en el análisis, valoración y actualización de los riesgos de gestión, fiscales, corrupción y seguridad de la información y sus controles, a partir de los lineamientos establecidos por el DAFP y adoptados por UPRA, en cumplimiento del rol de la segunda línea de defensa del MIPG, de acuerdo con las prioridades establecidas en el plan de actividades a desarrollar para la vigencia 2025. 
3. Gestionar con los responsables de los procesos institucionales la caracterización de los indicadores del Sistema de Gestión, ya sea automatizado o análogo, para el reporte de variables, la medición, análisis y consolidación de los indicadores en el tablero de control institucional vigencia 2025. 
4. Contribuir junto con los responsables de procesos institucionales, como parte de las acciones de segunda línea de defensa, en la preparación y atención de las auditorías y la definición de planes de mejoramiento, conforme al programa anual de auditoría 2025, de acuerdo con las orientaciones del supervisor del contrato. 
5. Realizar el seguimiento en el avance y cumplimiento de los planes de mejoramiento y demás acciones con sus evidencias, como parte de las acciones de segunda línea de defensa, así como dar acompañamiento en el marco del Sistema de Gestión, Autodiagnósticos, y gestión del FURAG 
6. Presentar los informes vinculados al Sistema de Gestión, plan de acción y de la ejecución del objeto del contrato, de acuerdo con la programación realizada o solicitudes específicas realizadas por del supervisor del contrato. 
7. Identificar y analizar los cambios que afectan el Sistema de Gestión MIPG, a partir del contexto estratégico, el análisis del entorno, la gestión de la UPRA y sus resultados; brindando acompañamiento en la implementación y seguimiento de estos, para el fortalecimiento del SG. 8. Cumplir las demás actividades que le requiera el supervisor relacionadas con el objeto del contrato</t>
  </si>
  <si>
    <t>14-44-101227464</t>
  </si>
  <si>
    <t>FOR-026-2025</t>
  </si>
  <si>
    <t xml:space="preserve">
CO1.PCCNTR.7212733</t>
  </si>
  <si>
    <t>2025-3-001227</t>
  </si>
  <si>
    <t>KERLY YURDALY OSPITIA GONZALEZ</t>
  </si>
  <si>
    <t>Kerly.ospitia@gmail.com</t>
  </si>
  <si>
    <t>FOR_026 Prestar servicios profesionales a la Asesoría de Planeación de la UPRA, para la implementación del Sistema de Gestión SG - Modelo Integrado de Planeación y Gestión MIPG UPRA, conforme a los roles establecidos para la segunda línea de defensa del mencionado modelo.</t>
  </si>
  <si>
    <t>14-44-101227473</t>
  </si>
  <si>
    <t>FOR-085-2025</t>
  </si>
  <si>
    <t xml:space="preserve">
CO1.PCCNTR.7215372</t>
  </si>
  <si>
    <t>2025-3-001285</t>
  </si>
  <si>
    <t>CAMILO ANDRES VALLEJO VARGAS</t>
  </si>
  <si>
    <t>ESPECIALIZACIÓN EN SEGURIDAD INFORMÁTICA</t>
  </si>
  <si>
    <t>ingenierovallejo@gmail.com</t>
  </si>
  <si>
    <t>Prestar servicios profesionales a la UPRA, para apoyar el monitoreo, administración y gestión de la infraestructura en los diferentes sistemas de información desplegados en los ambientes y sistemas operativos, virtualizadas en los ambientes On-Premise de la entidad</t>
  </si>
  <si>
    <t>1. Gestionar, administrar y monitorear la infraestructura tecnológica de los equipos servidores de la UPRA desplegados en ambientes On-Premise tanto físicamente como en la plataforma virtual se servidores. 2. Tramitar la implementación de las acciones necesarias para la aplicación del Plan de Continuidad de IT o de negocio, cuando se requiera. 
3. Llevar un registro que permita mantener actualizado el indicador de "Índice de capacidad en la prestación de servicios de tecnología". 
4. Realizar la elaboración del diagnóstico de funcionamiento de los diferentes recursos críticos de hardware, software de los equipos servidores y demás, necesarios para la correcta prestación de los servicios tecnológicos de la UPRA, incluidos en el Catálogo de Servicios Tecnológicos de la UPRA relacionados a los ambientes On-premise, aplicando para tal fin el procedimiento de Gestión de Servicios Tecnológicos. 
5. Tramitar el despliegue, mantenimiento, actualización y soporte del Hardware y Software, necesarios para la puesta en funcionamiento de los Sistemas de Información de la Entidad en los diferentes ambientes de desarrollo, pruebas y producción. 
6. Diligenciar completa y correctamente cada vez que así aplique las correspondientes: Bitácoras, Indicadores y Metas Físicas de Servicios Tecnológicos desde el componente de Servidores On-Premise. 
7. Tramitar la atención de las solicitudes de soporte técnico realizadas por los usuarios de la UPRA y que estén fuera del alcance del personal de mesa de ayuda, siguiendo las actividades establecidas en el procedimiento de Soporte y asistencia técnica y los ANS. 
8. Hacer la identificación de riesgos de seguridad de la información, asociados a los diferentes componentes de infraestructura tecnológica desplegada para la prestación de servicios de TI desde el componente de servidores On-Premise. 
9. Implementar sobre la infraestructura tecnológica gestionada, medidas y controles de tipo técnico necesarios para mitigar vulnerabilidades de seguridad de la información asociadas a esta. 
10. Entregar toda la documentación relacionada con el objeto contractual que le sea solicitada por el supervisor del contrato dentro de los tiempos establecidos. 
11. Las demás que sean asignadas por el(a) Supervisor(a) y que tengan relación con el objeto contractual.</t>
  </si>
  <si>
    <t xml:space="preserve">
14-44-101227528</t>
  </si>
  <si>
    <t>FOR-086-2025</t>
  </si>
  <si>
    <t>CO1.PCCNTR.7215388</t>
  </si>
  <si>
    <t>2025-3-001292</t>
  </si>
  <si>
    <t>JEFFERSON GUZMÁN PRECIADO</t>
  </si>
  <si>
    <t>jguzman0695@gmail.com</t>
  </si>
  <si>
    <t>Prestar servicios profesionales a la UPRA para apoyar la administración de los recursos desplegados en ambientes Windows y Linux sobre la plataforma de la nube pública y gestión de incidentes reportados por los usuarios internos y externos.</t>
  </si>
  <si>
    <t>1. Gestionar, administrar y monitorear la infraestructura tecnológica y plataforma virtual de los equipos servidores de la UPRA desplegados en los ambientes de nube pública de la entidad. 
2. Tramitar la implementación de las acciones necesarias para la aplicación del Plan de Continuidad de IT o de negocio, cuando se requiera. 
3. Ejecutar el plan de copias de respaldo de la información y demás elementos necesarios para garantizar la recuperación de sistemas y bases de datos en caso de ser requerido. 
4. Llevar un registro que permita mantener actualizado el indicador de "índice de capacidad en la prestación de servicios de tecnología". 
5. Realizar el seguimiento de la gestión de capacidad de IT y el consumo de recursos desplegados en nube pública, que permita generar alertas tempranas conforme a los umbrales definidos. 
6. Realizar mantenimientos lógicos cada vez que se requieran a los diferentes grupos de recursos de procesamiento y almacenamiento a fin de garantizar la seguridad y disponibilidad. 
7. Diligenciar completa y correctamente cada vez que así aplique las correspondientes: Bitácoras, Indicadores y Metas Físicas de Servicios Tecnológicos desde el componente de Servidores On-Premise. 
8. Tramitar la atención de las solicitudes de soporte técnico realizadas por los usuarios de la UPRA y que estén fuera del alcance del personal de mesa de ayuda, siguiendo las actividades establecidas en el procedimiento de Soporte y asistencia técnica y los ANS. 
9. Realizar la identificación de riesgos de seguridad de la información, asociados a los diferentes componentes de infraestructura tecnológica desplegada para la prestación de servicios de TI en ambiente de nube pública. 
10. Entregar toda la documentación relacionada con el objeto contractual que le sea solicitada por el supervisor del contrato dentro de los tiempos establecidos. 
11. Las demás que sean asignadas por el(a) Supervisor(a) y que tengan relación con el objeto contractual. l.</t>
  </si>
  <si>
    <t>14-46-101128882</t>
  </si>
  <si>
    <t>FOR-072-2025</t>
  </si>
  <si>
    <t>CO1.PCCNTR.7212731</t>
  </si>
  <si>
    <t>2025-3-001302</t>
  </si>
  <si>
    <t>ANDRES FELIPE VARGAS CLAVIJO</t>
  </si>
  <si>
    <t>andrea.vargas.clavijo@gmail.com</t>
  </si>
  <si>
    <t>Prestar servicios profesionales para apoyar el desarrollo de componentes de software para el sistema para la eficiencia administrativa - SEA- de la UPRA.</t>
  </si>
  <si>
    <t>1. Desarrollar e implementar componentes de software para el Sistema para la Eficiencia Administrativa - SEA - de la UPRA, aplicando los lineamientos de la oficina TIC y el procedimiento de ingeniería de software. 2. Documentar y publicar el código de los componentes de software desarrollado, aplicando los lineamientos de la oficina TIC y el procedimiento de ingeniería de software. 
3. Tramitar la solución de incidencias reportadas por los usuarios en los componentes desarrollados para el Sistema para la Eficiencia Administrativa - SEA - de la UPRA. 
4. Realizar la transferencia de conocimiento al equipo de trabajo para la solución de incidencias y desarrollo de componentes en el Sistema para la Eficiencia Administrativa - SEA - de la UPRA. 
5. Contribuir en la realización de las sesiones de planeación, seguimiento y control de las actividades establecidas para el alcance de los objetivos de los sistemas de información de la UPRA. 
6. Las demás asignadas por el supervisor y que tengan relación con el objeto del contrato.</t>
  </si>
  <si>
    <t xml:space="preserve">
25 25-46-101037937</t>
  </si>
  <si>
    <t>FOR-030-2025</t>
  </si>
  <si>
    <t>CO1.PCCNTR.7217241</t>
  </si>
  <si>
    <t>2025-3-001325</t>
  </si>
  <si>
    <t>YINA PAOLA ALDANA PORTILLA</t>
  </si>
  <si>
    <t>CONTADURÍA PÚBLICA</t>
  </si>
  <si>
    <t>Yinpao31@hotmail.com</t>
  </si>
  <si>
    <t>Prestar servicios profesionales en la Secretaria General de la UPRA para apoyar la ejecución de actividades y controles de los procedimientos de gestión financiera presupuesto en la vigencia 2025</t>
  </si>
  <si>
    <t>1. Apoyar el seguimiento sobre el resultado de las operaciones financieras e informar al profesional de presupuesto sobre el particular, de acuerdo con los procedimientos señalados, dando revisión a las cuentas por pagar de los contratistas y proveedores de la UPRA, las cuales son radicadas mensualmente en el aplicativo SEA, según lo establecido en la Programación de PAC, realizando la verificación necesaria que garantice el correcto diligenciamiento de los formatos establecidos en el módulo solicitud de pagos y acorde con las fechas establecidas por la ENTIDAD. 
2. Apoyar en la revisión de actualización de la información en el aplicativo SECOP II de las cuentas de cobro que los contratistas hayan cargado previamente en el numeral 7 “ejecución del contrato electrónico en el SECOP II-plan de pagos” la cual debe estar validada y aprobada por el supervisor, y marcada como pagada.
3. Apoyar la creación y gestión en tiempo real en el aplicativo SEA, módulo administración contractual, la creación de los contratos suscritos con la UPRA en el SECOP II que con anterioridad se encuentran registrados en el aplicativo SIIF. 
4. Realizar validación a la creación de los contratos en SEA de acuerdo lo dispuesto contractualmente en el SECOP II. 
5. Apoyar, en el análisis y actualización de los procesos manuales y procedimientos de gestión presupuestal en la UPRA dando cumpliendo a lo establecido en MIPG.
6. Apoyar en la elaboración y seguimiento de los planes de mejoramiento, mapa de
riesgos, planes de acción e indicadores de gestión.
7. Realizar la creación en aplicativo SIIF módulo Gestión Administrativa todas las solicitudes de comisiones de viáticos de funcionarios y contratistas generados por la Unidad, previamente gestionadas en SEA.
8. Cumplir con las disposiciones legales establecidas, por la ley y por la entidad, para el correcto manejo de los distintos Software a su cargo, además de seguir los lineamientos establecidos para el dispositivo Token, asignado para el cumplimiento de las obligaciones aquí establecidas.
9. Las demás que le sean asignadas en el desarrollo de la ejecución del contrato que tengan relación con el objeto contractual.</t>
  </si>
  <si>
    <t xml:space="preserve">
14-44-101227537</t>
  </si>
  <si>
    <t>FOR-087-2025</t>
  </si>
  <si>
    <t>CO1.PCCNTR.7215363</t>
  </si>
  <si>
    <t>2025-3-001347</t>
  </si>
  <si>
    <t>DANIEL MAURICIO LEON CASTAÑEDA</t>
  </si>
  <si>
    <t>d_leon02@hotmail.com</t>
  </si>
  <si>
    <t>Prestar servicios profesionales a la UPRA para apoyar la gestión, monitoreo, mantenimiento y administración de la infraestructura de red y sus componentes, incluyendo la seguridad perimetral que soporta los sistemas de información de la entidad.</t>
  </si>
  <si>
    <t>1. Ejecutar las actividades necesarias para la administración, monitoreo y gestión de la infraestructura tecnológica de la red institucional de la UPRA. 
2. Diligenciar completa y correctamente cada vez que así aplique las correspondientes: Bitácoras, Indicadores y Metas Físicas de Servicios Tecnológicos desde el componente de Servidores On-Premise. 
3. Realizar el seguimiento de la gestión de capacidad de IT de la UPRA y generar alertas tempranas que permitan minimizar riesgos provocados por fallos inesperados. 
4. Tramitar la implementación de las acciones necesarias para la aplicación del Plan de Continuidad de IT, cuando se requiera. 
5. Tramitar las solicitudes de soporte técnico de acuerdo con la clasificación de ANS establecidos por el proceso de Gestión de Servicios Tecnológicos. 
6. Gestionar, monitorear y mantener los equipos de seguridad perimetral y de comunicaciones. 
7. Hacer seguimiento a las actividades ejecutadas por parte de contratistas y terceros que adelantan los mantenimiento preventivo, correctivo y soporte de fábrica a los equipos que hacen parte de la red de comunicaciones digitales de la UPRA. 
8. Realizar copias de seguridad periódicas de la configuración de los equipos de comunicaciones digitales de la red LAN de la UPRA. 
9. Entregar toda la documentación relacionada con el objeto contractual que le sea solicitada por el supervisor del contrato dentro de los tiempos establecidos. 10. Las demás que sean asignadas por el(a) Supervisor(a) y que tengan relación con el objeto contractual.</t>
  </si>
  <si>
    <t>14-46-101128909</t>
  </si>
  <si>
    <t>FOR-104-2025</t>
  </si>
  <si>
    <t>CO1.PCCNTR.7215369</t>
  </si>
  <si>
    <t>2025-3-001348</t>
  </si>
  <si>
    <t>MARTHA LILIANA FLÓREZ PEÑARANDA</t>
  </si>
  <si>
    <t>MAGÍSTER EN CIBERSEGURIDAD Y CIBERDEFENSA</t>
  </si>
  <si>
    <t>Marthaflorezp.24@gmail.com</t>
  </si>
  <si>
    <t>Prestar servicios profesionales a la UPRA para apoyar en la planeación, mantenimiento e implementación del sistema de gestión de seguridad de la información de toda la infraestructura de la entidad.</t>
  </si>
  <si>
    <t>1. Atender oportunamente las solicitudes que realice el supervisor del contrato relacionados al Mapa de Riesgos del área de Servicios Tecnológicos. 
2. Diligenciar completa y correctamente cada vez que así aplique las correspondientes: Bitácoras, Indicadores y Metas Físicas de Servicios Tecnológicos desde el componente de Soporte Técnico. 
3. Tramitar el mantenimiento y mejora del Sistema de Gestión de Seguridad de la Información, alineado al Modelo de Seguridad y Privacidad de la Información MSPI y las políticas de Gobierno Digital y de Seguridad Digital en los servicios de Nube Publica. 4. Tramitar la atención de los incidentes de seguridad reportados por los usuarios y llevar un registro de los requerimientos atendidos según los procedimientos internos. 
5. Realizar la gestión de riesgos inherentes a seguridad de la información apoyando en la instalación de certificados SSL, Inventario de cuentas, escaneos de unidades y administración del XDR. 
6. Tramitar la realización y seguimiento de inventarios de cuentas de usuario, roles asignados, accesos privilegiados, accesos remotos y emitir un informe de recomendaciones para mejorar la gestión y fortalecer la seguridad de servicios en On-premise y en Nube. 
7. Complementar y ejecutar el plan de actividades de pruebas de penetración "Ethical Hacking", a los componentes de infraestructura crítica y sistemas de información de la UPRA en la totalidad de su infraestructura y emitir recomendaciones para posibles subsanaciones. 
8. Contribuir a los diferentes procesos de la UPRA en la actualización, identificación y clasificación de los activos de información, así como los controles de riesgos que tengas asociados. 
9. Entregar toda la documentación relacionada con el objeto contractual que le sea solicitada por el supervisor del contrato dentro de los tiempos establecidos. 
10. Tramitar las recomendaciones del estándar de la ISO 27001 y el Modelo de Seguridad y Privacidad de la Información MSPI, así como el mapa de riesgos del área. 
11. Las demás que sean asignadas por el(a) Supervisor(a) y que tengan relación con el objeto contractual.</t>
  </si>
  <si>
    <t>14-44-101227545</t>
  </si>
  <si>
    <t>FOR-021-2025</t>
  </si>
  <si>
    <t xml:space="preserve">
CO1.PCCNTR.7215351</t>
  </si>
  <si>
    <t>2025-3-001360</t>
  </si>
  <si>
    <t>80111500
 80161500</t>
  </si>
  <si>
    <t xml:space="preserve">SANDRA LUCIA RINCON GUERRERO </t>
  </si>
  <si>
    <t>SANDRARIRI@GMAIL.COM</t>
  </si>
  <si>
    <t>Prestar servicios profesionales a la Secretaría General realizando oportunamente los trámites administrativos asignados para el proceso de administración de bienes y servicios, que posibiliten el adecuado funcionamiento de la entidad.</t>
  </si>
  <si>
    <t>1. Realizar las actividades relacionadas con la solicitud y expedición de tiquetes aéreos a través de las plataformas dispuestas para tal fin, para el desplazamiento de los servidores públicos y contratistas de la entidad. 
2. Realizar seguimiento y control de la expedición de tiquetes aéreos para el desplazamiento del personal de la entidad. 
3. Hacer seguimiento a la ejecución presupuestal de las apropiaciones asignadas para soportar la adquisición de tiquetes aéreos y generar las alertas respectivas al Supervisor del contrato para tomar las medidas necesarias. 
4. Realizar la consolidación y rendición de los informes a que haya lugar, relacionado con las actividades de seguimiento y control de los tiquetes aéreos en las comisiones de los servidores públicos y contratistas de la entidad, en aras de garantizar el cumplimiento de las políticas de austeridad del gasto. 
5. Redactar, transcribir y reproducir documentos requeridos en los diferentes procesos que le sean asignados, atendiendo las instrucciones impartidas. 
6. Mantener actualizada la información contenida en bases de datos y realizar oportunamente los registros que se requieran para el adecuado desarrollo de la gestiónadministrativa de la Secretaría General, aplicando los procedimientos previstos en la
entidad.
7. Realizar el control de bienes, teniendo en cuenta los procedimientos internos de la entidad.
8. Contribuir en la elaboración de los estudios previos, estudios de mercado, análisis del sector, entre otros documentos necesarios para el desarrollo de la etapa precontractual de los procesos de selección a cargo de la Secretaría General.
9. Realizar el seguimiento y control a la gestión ambiental implementada en la UPRA.
10. Realizar el seguimiento a la ejecución de los pagos de los contratos relacionados con el funcionamiento de la entidad, tales como arrendamiento de las instalaciones, mantenimiento de vehículos, suministro de combustible, servicios de aseo y cafetería, entre otros; generando las alertas respectivas al Supervisor del contrato, para tomar las medidas necesarias.
11. Cumplir las demás actividades que le requiera el supervisor relacionadas con el objeto del contrato</t>
  </si>
  <si>
    <t>WILSON GIOVANNI GALINDO GONZALEZ</t>
  </si>
  <si>
    <t>14-44-101227534</t>
  </si>
  <si>
    <t>FOR-031-2025</t>
  </si>
  <si>
    <t xml:space="preserve">
CO1.PCCNTR.7217607</t>
  </si>
  <si>
    <t>2025-3-001367</t>
  </si>
  <si>
    <t>ALEXANDER GALAN PEREZ</t>
  </si>
  <si>
    <t>ESPECIALIZACIÓN EN GOBIERNO Y GESTIÓN TERRITORIAL</t>
  </si>
  <si>
    <t>algape27@gmail.com</t>
  </si>
  <si>
    <t>Prestar servicios profesionales a la UPRA para acompañar las actividades de los procesos contables aplicados en la entidad.</t>
  </si>
  <si>
    <t>1. Proyectar y realizar los ajustes contables a que haya lugar en SIIF Nación para aprobación y cumplir con calendario del cierre mensual. 
2. Revisar y validar la información enviada por las diferentes áreas a contabilidad para realizar las conciliaciones de nómina, inventarios, bancos, operaciones reciprocas, retención en la fuente, retención ICA y demás que se requieran. 
3. Elaborar y mantener actualizado cronograma de actividades contables, tributarias y financieras de la entidad. 
4. Prestar colaboración en la validación y elaboración oportuna de declaraciones tributarias de las que sea responsable la entidad según el cronograma. 
5. Revisar y validar la información para la presentación de medios magnéticos nacionales y distritales junto con el profesional especializado contador. 
6. Coadyuvar al profesional especializado contador en la presentación de información exógena nacional y distrital 
7. Hacer la validación de la correcta contabilización de las obligaciones de personas jurídicas y las demás que indique su supervisor. 
8. Realizar junto al profesional especializado contador la definición de indicadores financieros que sean requeridos junto con su medición y análisis. 
9. Asistir al profesional especializado contador en la elaboración de los estados contables y financieros. 
10. Emitir conceptos contables requeridos por su supervisor. 
11. Realizar la atención oportuna y clara de los requerimientos formales de información contable y financiera. 
12. Contribuir junto con el profesional especializado contador con la atención de auditorías internas y externas. 
13. Archivar permanentemente la información producida en las TRD dispuestas para el área contable. 
14. Cumplir las demás actividades que le requiera el supervisor relacionadas con el objeto del contrato.</t>
  </si>
  <si>
    <t>ELIZABETH CUBIDES CUELLAR</t>
  </si>
  <si>
    <t>33-A</t>
  </si>
  <si>
    <t>CO1.PCCNTR.7217607</t>
  </si>
  <si>
    <t>2025-3-007442</t>
  </si>
  <si>
    <t>CESIÓN DE CONTRATO</t>
  </si>
  <si>
    <t>PENDIENTE</t>
  </si>
  <si>
    <t>DORA ANGELA ORJUELA CRISTANCHO</t>
  </si>
  <si>
    <t>angelita-orjuela1990@hotmail.com</t>
  </si>
  <si>
    <t>21-46-101115366</t>
  </si>
  <si>
    <t>FOR-033-2025</t>
  </si>
  <si>
    <t>CO1.PCCNTR.7219380</t>
  </si>
  <si>
    <t>2025-3-001323</t>
  </si>
  <si>
    <t>Asesoria de Control Interno - ACI</t>
  </si>
  <si>
    <t>DIANA MARCELA DÁVILA RINCÓN</t>
  </si>
  <si>
    <t>ESPECIALIZACIÓN EN GERENCIA DEL TALENTO HUMANO</t>
  </si>
  <si>
    <t>dmdr14@gmail.com</t>
  </si>
  <si>
    <t>FOR_033 Prestar servicios profesionales a la UPRA para apoyar las actividades del proceso de Evaluación Independiente en el marco de la política de control interno del Modelo Integrado de Planeación y Gestión.</t>
  </si>
  <si>
    <t>1.Realizar análisis de información de la gestión para seguimientos de ley u otros temas institucionales 
2. Contribuir en la ejecución de las actividades de prevención y fomento a la cultura del control institucional 
3. Aportar a la ejecución de actividades de operación del proceso de Evaluación Independiente en al marco del sistema de gestión institucional. 
4. Colaborar en la realización de auditorías internas 
5. Asistir la organización de archivo del proceso para su adecuada transferencia. 
6.Documentar las actividades y entregar todos los archivos de gestión 
7. Cumplir las demás actividades que le requiera el supervisor relacionadas con el objeto del contrato.</t>
  </si>
  <si>
    <t>SANDRA MILENA RUANO REYES</t>
  </si>
  <si>
    <t>14-44-101227596</t>
  </si>
  <si>
    <t>FOR-103-2025</t>
  </si>
  <si>
    <t>CO1.PCCNTR.7218979</t>
  </si>
  <si>
    <t>2025-3-001431</t>
  </si>
  <si>
    <t>ANDREA TATIANA LÓPEZ PRIETO</t>
  </si>
  <si>
    <t>andrea.tatiana@gmail.com</t>
  </si>
  <si>
    <t>Prestar servicios profesionales a la UPRA para apoyar la administración y soporte de los diferentes sistemas de seguridad de la información, implementando acciones que permitan monitorear, mantener y mejorar el sistema de gestión de seguridad de la información de la entidad.</t>
  </si>
  <si>
    <t>1. Atender oportunamente las solicitudes que realice el supervisor del contrato relacionados al Mapa de Riesgos del área de Servicios Tecnológicos. 
2. Diligenciar completa y correctamente cada vez que así aplique las correspondientes: Bitácoras, Indicadores y Metas Físicas de Servicios Tecnológicos desde el componente de Soporte Técnico. 
3. Realizar el mantenimiento y mejora del Sistema de Gestión de Seguridad de la Información, alineado al Modelo de Seguridad y Privacidad de la Información MSPI y las políticas de Gobierno Digital y de Seguridad Digital en los servicios On-Premise. 
4. Atender los incidentes reportados por los usuarios, relacionados con seguridad de la información, de conformidad con los procedimientos internos. 
5. Hacer la actualización de la documentación del Sistema de Gestión de Seguridad de la Información, así como los procedimientos asociados a seguridad de la información existentes en el Sistema de Gestión Institucional. 
6. Realizar la gestión de riesgos inherentes a seguridad de la información apoyando en la instalación de certificados SSL, Inventario de cuentas, escaneos de unidades y administración del XDR.
7. Realizar la implementación de controles técnicos, organizacionales y estratégicos, en el marco del SGSI institucional. 
8. Contribuir en los diferentes procesos de la UPRA en la actualización, identificación y clasificación de los activos de información, así como los controles de riesgos que tengan asociados. 
9. Entregar toda la documentación relacionada con el objeto contractual que le sea solicitada por el supervisor del contrato dentro de los tiempos establecidos. 
10. Tramitar la implementación de las recomendaciones del estándar de la ISO 27001, el Modelo de Seguridad y Privacidad de la Información MSPI y el mapa de riesgos del área 
11. Las demás que sean asignadas por el(a) Supervisor(a) y que tengan relación con el objeto contractual.</t>
  </si>
  <si>
    <t xml:space="preserve">
14-46-101129074</t>
  </si>
  <si>
    <t>CONS-045-2025</t>
  </si>
  <si>
    <t>CO1.PCCNTR.7230838</t>
  </si>
  <si>
    <t>2025-3-001432</t>
  </si>
  <si>
    <t>C-1704-1100-11-30206C-1704023-02 ADQUIS. DE BYS - SERVICIO DE ANÁLISIS DE INFORMACIÓN PARA LA PLANIFICACIÓN AGROPECUARIA - CONSOLIDACIÓN DE LA GESTIÓN DE INFORMACIÓN Y LAS TECNOLOGÍAS PARA LA PLANIFICACIÓN DEL TERRITORIO PARA USOS AGROPECUARIOS EN EL ÁMBITO NACIONAL</t>
  </si>
  <si>
    <t>ANGELA NIETO GOMEZ</t>
  </si>
  <si>
    <t>INGENIERIA CATASTRAL Y GEODESIA</t>
  </si>
  <si>
    <t>ESPECIALIZACIÓN EN ESTÁDISTICA</t>
  </si>
  <si>
    <t>angienietog@gmail.com</t>
  </si>
  <si>
    <t>CONS-045 Prestar servicios profesionales a la UPRA para apoyar el desarrollo, implementación y documentación de técnicas y métodos de análisis estadísticos y geoespaciales, referidos a los temas estratégicos sectoriales.</t>
  </si>
  <si>
    <t>1. Apoyar la supervisión del equipo técnico, en la orientación de los procesos de análisis de
información referidos a los temas estratégicos sectoriales, en el seguimiento de los
contratos y en la consolidación de los documentos que se deriven del objeto y obligaciones
de los contratos.
2. Apoyar la atención de los requerimientos de análisis estratégicos de información a nivel
espacial y estadístico, garantizando la implementación integral del procedimiento de
análisis de información.
3. Apoyar la optimización de procesos, retroalimentación de buenas prácticas y la adecuada
organización de archivos del área de análisis de información._x000D_</t>
  </si>
  <si>
    <t>LUZ MERY GOMEZ CONTRERAS</t>
  </si>
  <si>
    <t>14-44-101227600</t>
  </si>
  <si>
    <t>CONS-034-2025</t>
  </si>
  <si>
    <t>CO1.PCCNTR.7232341</t>
  </si>
  <si>
    <t>2025-3-001480</t>
  </si>
  <si>
    <t>CAMILO ANDRÉS MARTIÍNEZ SERRANO</t>
  </si>
  <si>
    <t>ESPECIALIZACIÓN EN SISTEMAS DE INFORMACIÓN GEOGRÁFICA</t>
  </si>
  <si>
    <t>camilo_break10@hotmail.com</t>
  </si>
  <si>
    <t>CONS-34 Prestar servicios profesionales a la UPRA para apoyar la atención de requerimientos de la UPRA, referidos a la planificación rural agropecuaria, aplicando técnicas y métodos de análisis espacial y estadísticos con énfasis en temas prediales</t>
  </si>
  <si>
    <t>1. Apoyar la atención de los requerimientos de análisis de información que le sean asignados; aplicando los procedimientos, guías y protocolos demás documentos de la UPRA; con énfasis en temas prediales. 
2. Apoyar la elaboración de salidas, presentaciones y demás documentos del área de análisis de información 
3. Gestionar mensualmente los archivos y espacio en disco, documentando los casos que así lo ameriten. 
4. Explorar e implementar nuevas técnicas y métodos de análisis utilizando herramientas de IA, Phyton, Notebook, R stud</t>
  </si>
  <si>
    <t>OSCAR PEDRAZA MANRIQUE</t>
  </si>
  <si>
    <t xml:space="preserve">
14-44-101227615</t>
  </si>
  <si>
    <t>MODIFICACIÓN CUENTA BANCARIA</t>
  </si>
  <si>
    <t>INFO-058-2025</t>
  </si>
  <si>
    <t xml:space="preserve">
CO1.PCCNTR.7232543</t>
  </si>
  <si>
    <t>2025-3-001479</t>
  </si>
  <si>
    <t>80111711
81111500</t>
  </si>
  <si>
    <t>Alejandra María Cifuentes Osorio</t>
  </si>
  <si>
    <t>C-1704-1100-11-10303A-1704024-02 ADQUIS. DE BYS - SERVICIO DE GESTIÓN DE INFORMACIÓN PARA LA PLANIFICACIÓN AGROPECUARIA - CONSOLIDACIÓN DE LA GESTIÓN DE INFORMACIÓN Y LAS TECNOLOGÍAS PARA LA PLANIFICACIÓN DEL TERRITORIO PARA USOS AGROPECUARIOS EN EL ÁMBITO NACIONAL</t>
  </si>
  <si>
    <t>ANGIE PAOLA VALERO PINZÓN</t>
  </si>
  <si>
    <t>INGENIERIA DE SOFTWARE</t>
  </si>
  <si>
    <t>angievalero96@gmail.com</t>
  </si>
  <si>
    <t>Prestar servicios profesionales a la UPRA para apoyar actividades de orientación de los equipos de desarrollo de software de la UPRA, asegurando la entrega eficiente y de alta calidad de los productos bajo la metodología definida por la entidad.</t>
  </si>
  <si>
    <t>1. Apoyar la planificación y ejecución de las reuniones de planeación, revisión y retrospectiva de los proyectos de desarrollo de software. 
2. Apoyar las actividades de mantenimiento de administración y mantenimiento de los tableros de control de seguimiento de los proyectos de desarrollo de software. 
3. Apoyar las actividades de identificación y resolución de impedimentos e interrupciones externas del desarrollo de los productos de software. 
4. Apoyar las actividades de actualización del backlog del producto de desarrollo de software 
5. Las demás actividades asignadas por el supervisor asociadas al cumplimiento del objeto del contrato.</t>
  </si>
  <si>
    <t>EDUIN YEZID CARRILLO VEGA</t>
  </si>
  <si>
    <t xml:space="preserve">
560 47 994000186163</t>
  </si>
  <si>
    <t>INFO-045-2025</t>
  </si>
  <si>
    <t>CO1.PCCNTR.7230778</t>
  </si>
  <si>
    <t xml:space="preserve"> 2025-3-001478</t>
  </si>
  <si>
    <t>80111711
81111500_x000D_</t>
  </si>
  <si>
    <t>INGRID SILVANA ESCOBAR CASTRO</t>
  </si>
  <si>
    <t>Yil38@hotmail.com</t>
  </si>
  <si>
    <t>Prestar servicios profesionales a la UPRA para apoyar el diseño, desarrollo web y mantenimiento de portales de Internet de la entidad.</t>
  </si>
  <si>
    <t>1. Apoyar las actividades de desarrollo y personalización de módulos y temas del gestor de contenidos web de la UPRA según los requisitos del proyecto. 
2. Apoyar las actividades de documentación del código fuente y los procesos de desarrollo de software del gestor de contenidos web de la UPRA. 
3. Apoyar las actividades de solución de problemas técnicos, solución de incidencias y mantenimiento continuo de los portales web de la UPRA. 
4. Las demás actividades asignadas por el supervisor asociadas al cumplimiento del objeto del contrato</t>
  </si>
  <si>
    <t>96-46-101024741</t>
  </si>
  <si>
    <t>CONS-052-2025</t>
  </si>
  <si>
    <t>CO1.PCCNTR.7235252</t>
  </si>
  <si>
    <t>2025-3-001573</t>
  </si>
  <si>
    <t>C-1704-1100-11-30206C-1704006-02 ADQUIS. DE BYS - SERVICIO DE INFORMACIÓN PARA LA PLANIFICACIÓN AGROPECUARIA - CONSOLIDACIÓN DE LA GESTIÓN DE INFORMACIÓN Y LAS TECNOLOGÍAS PARA LA PLANIFICACIÓN DEL TERRITORIO PARA USOS AGROPECUARIOS EN EL ÁMBITO NACIONAL</t>
  </si>
  <si>
    <t>LINA KATHERINE PEÑA LOPEZ</t>
  </si>
  <si>
    <t>linapenalopez111@outlook.com</t>
  </si>
  <si>
    <t>CONS-052 Prestar servicios profesionales a la UPRA para apoyar actividades del procedimiento de Ingeniería de Software relacionadas con el análisis de historias de usuario y ejecución de pruebas para los sistemas de información de la entidad.</t>
  </si>
  <si>
    <t>1. Apoyar las actividades de recopilación y análisis de los requisitos del negocio y del usuario
para desarrollar especificaciones detalladas del software
2. Apoyar las actividades de construcción de historias de usuario y criterios de aceptación del
desarrollo de software de la UPRA
3. Apoyar las actividades de análisis de los requisitos del software para desarrollar planes y
casos de prueba detallados
4. Apoyar las actividades de ejecución de pruebas manuales y automatizadas para identificar
defectos y asegurar la funcionalidad del software desarrollado por la UPRA.
5. Documentar y reportar los resultados de las pruebas, incluyendo la identificación de
defectos y su seguimiento hasta su resolución.</t>
  </si>
  <si>
    <t xml:space="preserve">
14-44-101227634</t>
  </si>
  <si>
    <t>CONS-001-2025</t>
  </si>
  <si>
    <t>CO1.PCCNTR.7237901</t>
  </si>
  <si>
    <t>2025-3-001639</t>
  </si>
  <si>
    <t>C-1704-1100-11-10303A-1704003-02 ADQUIS. DE BYS - DOCUMENTOS DE PLANEACIÓN - CONSOLIDACIÓN DE LA GESTIÓN DE INFORMACIÓN Y LAS TECNOLOGÍAS PARA LA PLANIFICACIÓN DEL TERRITORIO PARA USOS AGROPECUARIOS EN EL ÁMBITO NACIONAL</t>
  </si>
  <si>
    <t>WILLIAM FABIAN ACEVEDO SILVA</t>
  </si>
  <si>
    <t>ESPECIALIZACIÓN EN COOPERACIÓN INTERNACIONAL Y GESTIÓN DE PROYECTOS PARA EL DESARROLLO</t>
  </si>
  <si>
    <t>fabotrabajo@gmail.com</t>
  </si>
  <si>
    <t>CONS-001 Prestar servicios profesionales para apoyar a la UPRA en la implementación y gestión de proyectos sectoriales e institucionales de Transformación Digital, enmarcados en el Plan Estratégico de TI de la UPRA, alienados con la política de Gobierno Digital, la Infraestructura de Datos del Estado y el Plan Nacional de Desarrollo</t>
  </si>
  <si>
    <t>1. Apoyar a la jefatura TIC de la UPRA en el desarrollo procesos de planeación y gestión de
proyectos de transformación digital de la UPRA.
2. Apoyar a la UPRA en la articulación con el Ministerio de Agricultura y Desarrollo Rural y
demás entidades del sector, para el desarrollo de proyectos TIC sectoriales.
3. Apoyar a la UPRA en la implementación de la Política de Gobierno Digital y las directrices
de la Infraestructura de Datos del Estado, liderada por la Presidencia de la República.
4. Apoyar a la oficina TIC de la UPRA en la promoción y desarrollo de ejercicios de innovación
aplicada en materia de datos en información en el sector Agro.</t>
  </si>
  <si>
    <t>14-44-101227660</t>
  </si>
  <si>
    <t>CONS-008-2025</t>
  </si>
  <si>
    <t>CO1.PCCNTR.7238393</t>
  </si>
  <si>
    <t>2025-3-001640</t>
  </si>
  <si>
    <t>81112007
80161506</t>
  </si>
  <si>
    <t>JUAN ALEJANDRO RODRIGUEZ TEQUIA</t>
  </si>
  <si>
    <t>INGENIERIA TOPOGRAFICA</t>
  </si>
  <si>
    <t>ESPECIALIZACIÓN EN GEOMÁTICA</t>
  </si>
  <si>
    <t>1984jart@gmail.com</t>
  </si>
  <si>
    <t>CONS-008 Prestar servicios profesionales a la UPRA para apoyar las actividades de revisión, estructuración y control de información, atención a requerimientos de información conforme a los procedimientos establecidos por la entidad y el Sistema de Eficiencia Administrativa (SEA), resolver inquietudes relacionadas con el funcionamiento y uso del sistema, y apoyar las actividades de supervisión.</t>
  </si>
  <si>
    <t>1. Apoyar las actividades relacionadas con la atención de requerimientos de información
conforme a los procedimientos establecidos por la entidad y el Sistema de Eficiencia
Administrativa (SEA), así como resolver inquietudes y realizar capacitaciones
relacionadas con el funcionamiento y uso del sistema SEA.
2. Apoyar en las actividades relacionadas con la generación de reportes, cálculo de
indicadores, socialización de los temas de Gestión de Información en las diferentes
plataformas que maneja la entidad.
3. Apoyar las actividades de estructuración y control de calidad de insumos geográficos y
alfanuméricos, garantizando su adecuada organización y disposición, según los
lineamientos definidos por la entidad.
4. Apoyar las actividades de supervisión que le sean asignadas.
5. Las demás asignadas por el supervisor y relacionadas con el objeto del contrato</t>
  </si>
  <si>
    <t>JULIA EDITH ESPINDOLA GARCIA</t>
  </si>
  <si>
    <t>21-46-101104405</t>
  </si>
  <si>
    <t>CONS-065-2025</t>
  </si>
  <si>
    <t>CO1.PCCNTR.7239606</t>
  </si>
  <si>
    <t>2025-3-001665</t>
  </si>
  <si>
    <t>HUGO JAVIER VIGOYA OBANDO</t>
  </si>
  <si>
    <t>ing.hugovigoya@gmail.com</t>
  </si>
  <si>
    <t>CONS-065 Prestar servicios profesionales a la UPRA para apoyar el diseño, desarrollo web y mantenimiento de portales de Internet de la entidad.</t>
  </si>
  <si>
    <t>1. Apoyar las actividades de desarrollo y personalización de módulos y temas del gestor de
contenidos web de la UPRA según los requisitos del proyecto
2. Apoyar las actividades de documentación del código fuente y los procesos de desarrollo de
software del gestor de contenidos web de la UPRA
3. Apoyar las actividades de solución de problemas técnicos, solución de incidencias y
mantenimiento continuo de los portales web de la UPRA</t>
  </si>
  <si>
    <t>14-44-101227657</t>
  </si>
  <si>
    <t>INFO-046-2025</t>
  </si>
  <si>
    <t>CO1.PCCNTR.7241959</t>
  </si>
  <si>
    <t>2025-3-001641</t>
  </si>
  <si>
    <t>81112007
81112002</t>
  </si>
  <si>
    <t>C-1704-1100-10-30206C-1704024-02 ADQUIS. DE BYS - SERVICIO DE GESTIÓN DE INFORMACIÓN PARA LA PLANIFICACIÓN AGROPECUARIA - FORTALECIMIENTO DE LA CAPACIDAD EN LA GESTION DE INFORMACION ESTRATEGICA SECTORIAL PARA LA ORIENTACION DE LA POLITICA AGROPECUARIA NACIONAL</t>
  </si>
  <si>
    <t>LUZ MERCEDES RINCÓN CANTE</t>
  </si>
  <si>
    <t>MAGÍSTER EN ANALITICA DE DATOS</t>
  </si>
  <si>
    <t>lmercedes.rincon@gmail.com</t>
  </si>
  <si>
    <t>Prestar servicios profesionales a la UPRA para apoyar actividades del procedimiento de Ingeniería de Software relacionadas con el análisis de historias de usuario y ejecución de pruebas para los sistemas de información de la entidad.</t>
  </si>
  <si>
    <t>1. Apoyar las actividades de recopilación y análisis de los requisitos del negocio y del usuario para desarrollar especificaciones detalladas del software
2. Apoyar las actividades de construcción de historias de usuario y criterios de aceptación del desarrollo de software de la UPRA
3. Apoyar las actividades de análisis de los requisitos del software para desarrollar planes y casos de prueba detallados
4. Apoyar las actividades de ejecución de pruebas manuales y automatizadas para identificar defectos y asegurar la funcionalidad del software desarrollado por la UPRA.
5. Documentar y reportar los resultados de las pruebas, incluyendo la identificación de defectos y su seguimiento hasta su resolución.
6. Documentar los procesos y procedimientos del software para facilitar su mantenimiento y futuras actualizaciones.
7. Las demás actividades asignadas por el supervisor asociadas al cumplimiento del objeto del contrato</t>
  </si>
  <si>
    <t>CSU-100000462</t>
  </si>
  <si>
    <t>INFO-001-2025</t>
  </si>
  <si>
    <t>CO1.PCCNTR.7243602</t>
  </si>
  <si>
    <t>2025-3-001666</t>
  </si>
  <si>
    <t>C-1704-1100-10-30206C-1704002-02 ADQUIS. DE BYS - DOCUMENTOS DE LINEAMIENTOS TÉCNICOS - FORTALECIMIENTO DE LA CAPACIDAD EN LA GESTION DE INFORMACION ESTRATEGICA SECTORIAL PARA LA ORIENTACION DE LA POLITICA AGROPECUARIA NACIONAL</t>
  </si>
  <si>
    <t>LUZ DARY YEPES RUBIANO</t>
  </si>
  <si>
    <t>INGENIERO FORESTAL</t>
  </si>
  <si>
    <t>ESPECIALIZACIÓN EN MANEJO INTEGRADO DEL MEDIO AMBIENTE</t>
  </si>
  <si>
    <t>Luzdary96@gmail.com</t>
  </si>
  <si>
    <t>Prestar servicios profesionales a la UPRA para apoyar la coordinación de actividades de la Secretaria Técnica de la Mesa de Estadísticas Agropecuarias para implementación del Plan Estadístico Sectorial PES Agropecuario en la vigencia 2025 y avanzar en el diagnóstico de la oferta y demanda de la información estadística del sector agropecuario.</t>
  </si>
  <si>
    <t xml:space="preserve">1. Apoyar al coordinador de la mesa estadística de la UPRA de la Secretaría Técnica de la mesa, para el desarrollo y acompañamiento de la implementación de las estrategias del plan anual de seguimiento del PES Agropecuario.
2. Asegurar la consolidación de los documentos, así como su adecuada organización y disposición, al igual que la actualización de los contenidos publicados en el micrositio de la página web de la UPRA en cumplimiento de las estrategias del PES Agropecuario, guardando la respectiva reserva de la información manipulada en ejercicio de las actividades. El contratista asume los compromisos de confidencialidad sobre la misma.
3. Apoyar al coordinador de la mesa estadística de la UPRA en todas las actividades de articulación interinstitucional que surjan en el marco de la secretaría técnica de la mesa estadística sectorial.
4. Apoyar al coordinador de la mesa estadística de la UPRA en la preparación y presentación de los informes parciales y finales de acuerdo con lo programado por el comité coordinador de
la mesa, así como aquellos que en desarrollo de las actividades sean solicitados por el supervisor(a).
5. Las demás que sean asignadas por el(a) Supervisor(a), en desarrollo del objeto contractual.
</t>
  </si>
  <si>
    <t>14-44-101227738</t>
  </si>
  <si>
    <t>DOTA-104-2025</t>
  </si>
  <si>
    <t>CO1.PCCNTR.7245561</t>
  </si>
  <si>
    <t>2025-3-001706</t>
  </si>
  <si>
    <t>Dirección Técnica de Ordenamiento Social de la Propiedad - DTO</t>
  </si>
  <si>
    <t>Cindy Katherine Gonzalez Cruz</t>
  </si>
  <si>
    <t>C-1704-1100-9-30101A-1704002-02 ADQUIS. DE BYS - DOCUMENTOS DE LINEAMIENTOS TÉCNICOS - DESARROLLO DE LA PLANIFICACION DEL ORDENAMIENTO TERRITORIAL AGROPECUARIO - DOTA - EN EL AMBITO NACIONAL</t>
  </si>
  <si>
    <r>
      <rPr>
        <sz val="11"/>
        <color rgb="FF000000"/>
        <rFont val="Arial"/>
      </rPr>
      <t xml:space="preserve">
</t>
    </r>
    <r>
      <rPr>
        <b/>
        <sz val="11"/>
        <color rgb="FF000000"/>
        <rFont val="Arial"/>
      </rPr>
      <t>ASTRID MARIA OTERO BELTRAN</t>
    </r>
  </si>
  <si>
    <t>ECONOMIA</t>
  </si>
  <si>
    <t>astridmariaoterob@gmail.com</t>
  </si>
  <si>
    <t>Prestar servicios profesionales a la UPRA para apoyar la identificación de las áreas de protección para la producción de alimentos y su incorporación en el ordenamiento territorial.</t>
  </si>
  <si>
    <t xml:space="preserve">1. Apoyar el liderazgo de la identificación y declaratoria de las áreas de protección para la producción de alimentos - APPA y/o las áreas de especial interés para proteger el derecho humano a la alimentación, en los territorios priorizados.
2. Apoyar la gestión en la consecución y análisis de la información necesaria para la identificación y declaratoria de las áreas de protección para la producción de alimentos - APPA y/o las áreas de especial interés para proteger el derecho humano a la alimentación en cada una de las etapas del proceso.
3. Apoyar a la Entidad en la articulación interinstitucional en temas de ordenamiento territorial, especialmente para el proceso de identificación y declaratoria de las áreas  de protección para la producción de alimentos - APPA y/o las áreas de especial interés
para proteger el derecho humano a la alimentación.
4. Gestionar y participar en los diferentes espacios, tales como reuniones, comités, foros y demás eventos internos y externos en el marco del proceso identificación y declaratoria de las áreas de protección para la producción de alimentos - APPA y/o las áreas de especial interés para proteger el derecho humano a la alimentación. Asimismo, apoyar en la generación de contenidos sobre las APPA para la página web de la entidad.
5. Realizar seguimiento del proceso de identificación y declaratoria de las áreas de protección para la producción de alimentos - APPA y/o las áreas de especial interés para proteger el derecho humano a la alimentación, en todas sus fases y desde todos los componentes incluidos el social, de ordenamiento territorial, ambiental, sectorial, de ordenamiento social de la propiedad, intersectorial y los demás requeridos.
6. Apoyar a la Entidad en la emisión de conceptos técnicos y elaboración de respuestas a requerimientos relacionados con la identificación y declaratoria de las áreas de protección para la producción de alimentos - APPA y/o las áreas de especial interés para proteger el derecho humano a la alimentación y el ordenamiento territorial, cuando sea requerido.
7. Elaborar documentos, presentaciones, conceptos, solicitudes de información, de análisis y elaborar los estándares apropiados para documentos técnicos (especificación técnica, informe calidad, metadato, entrega repositorio) cuando sea solicitado y organizar las evidencias técnicas del proceso a cargo, de acuerdo con la estructura de las TRD de la UPRA y las especificaciones de la Oficina TIC.
8. Apoyar al supervisor del contrato de la Dirección de OPMT desde el componente técnico en el seguimiento y vigilancia de los contratos de prestación de servicios que este tenga a cargo, así como en la revisión y consolidación de los documentos y/o productos que se deriven del objeto y obligaciones de los contratos.
9. Elaborar un informe final que contenga la sistematización de las labores realizadas para el cumplimiento del objeto del contrato, lecciones aprendidas, conclusiones y recomendaciones. </t>
  </si>
  <si>
    <t>PATRICIA ORTIZ BOHORQUEZ</t>
  </si>
  <si>
    <t>14-44-101227770</t>
  </si>
  <si>
    <t>DOTA-101-2025</t>
  </si>
  <si>
    <t>CO1.PCCNTR.7245581</t>
  </si>
  <si>
    <t>2025-3-001707</t>
  </si>
  <si>
    <t>GABRIELE MURGIA</t>
  </si>
  <si>
    <t>C.E.</t>
  </si>
  <si>
    <t>ARQUITECTURA</t>
  </si>
  <si>
    <t>MAGÍSTER EN URBANISMO</t>
  </si>
  <si>
    <t>gmurgia84@gmail.com</t>
  </si>
  <si>
    <t>Prestar servicios profesionales a la UPRA para apoyar el proceso de identificación de las Áreas de Protección para la Producción de Alimentos - APPA desde el ordenamiento territorial, de cara a su declaratoria e incorporación en los instrumentos de planificación del territorio.</t>
  </si>
  <si>
    <t>1. Concertar con el supervisor un plan de trabajo individual con actividades, productos, cronograma y propuestas de mejora del proceso en caso que existan, el cual debe ajustarlo en caso de requerírselo y entregarlo dentro del primer mes siguiente al inicio del contrato; así como deberá generar tanto los informes de gestión que le sean solicitados por la supervisión relacionados con el objeto del contrato y en función del plan de trabajo, como un informe final de gestión que describa las labores realizadas para el cumplimiento del objeto del contrato, los productos generados y entregados, lecciones aprendidas, conclusiones y recomendaciones. 
2. Apoyar el liderazgo de la identificación y declaratoria de las áreas de protección para la producción de alimentos - APPA y/o las áreas de especial interés para proteger el derecho humano a la alimentación, en los territorios priorizados por el Ministerio de Agricultura y Desarrollo Rural; mediante la gestión, consecución, análisis y procesamiento de la información necesaria para el proceso. 
3. Apoyar a la Entidad en la articulación interinstitucional en temas de ordenamiento territorial, especialmente para el proceso de identificación y declaratoria de las áreas de protección para la producción de alimentos - APPA y/o las áreas de especial interés para proteger el derecho humano a la alimentación. 
4. Gestionar y participar en los diferentes espacios, tales como reuniones, comités, foros y demás eventos internos y externos en el marco del proceso identificación y declaratoria de las áreas de protección para la producción de alimentos - APPA y/o las áreas de especial interés para proteger el derecho humano a la alimentación. Asimismo, apoyar en la generación de contenidos sobre las APPA para la página web de la entidad. 
5. Realizar seguimiento y control del proceso de identificación y declaratoria de las áreas de protección para la producción de alimentos - APPA y/o las áreas de especial interés para proteger el derecho humano a la alimentación, en todas sus fases y desde todos los componentes incluidos el social, de ordenamiento territorial, ambiental, sectorial, de ordenamiento social de la propiedad, intersectorial y los demás requeridos.
6. Apoyar a la Entidad en la emisión de conceptos técnicos y elaboración de respuestas a requerimientos relacionados con la identificación y declaratoria de las áreas de protección para la producción de alimentos - APPA y/o las áreas de especial interés para proteger el derecho humano a la alimentación y el ordenamiento territorial, cuando sea requerido.
7. Elaborar documentos, presentaciones, conceptos, solicitudes de información, de análisis y elaborar los estándares apropiados para documentos técnicos (especificación técnica, informe calidad, metadato, entrega repositorio) cuando sea solicitado y organizar las evidencias técnicas del proceso a cargo, de acuerdo con la
estructura de las TRD de la UPRA y las especificaciones de TIC.
8. Apoyar al supervisor del contrato de la Dirección de OPMT desde el componente técnico en el seguimiento y vigilancia de los contratos de prestación de servicios que este tenga a cargo, así como en la revisión y consolidación de los documentos y/o productos que se deriven del objeto y obligaciones de los contratos.</t>
  </si>
  <si>
    <t>OSCAR ANDRES GARZÓN ZABALA</t>
  </si>
  <si>
    <t>21-46-101104845</t>
  </si>
  <si>
    <t>DOTA-103-2025</t>
  </si>
  <si>
    <t>CO1.PCCNTR.7245903</t>
  </si>
  <si>
    <t>2025-3-001708</t>
  </si>
  <si>
    <t>JEIMMY LORENA SALAMANCA PIRAGUA</t>
  </si>
  <si>
    <t>MAGÍSTER EN DESARROLLO RURAL</t>
  </si>
  <si>
    <t>Lorenasalamanca110@gmail.com</t>
  </si>
  <si>
    <t>Prestar servicios profesionales a la UPRA para apoyar la identificación y declaratoria de las áreas de protección para la producción de alimentos para los territorios priorizados.</t>
  </si>
  <si>
    <t>1. Apoyar la construcción, revisión y consolidación, de los documentos para la identificación y declaratoria de las áreas de protección para la producción de alimentos - APPA y/o las áreas de especial interés para proteger el derecho humano a la alimentación, en los territorios priorizados por el Ministerio de Agricultura y Desarrollo Rural. 
2. Gestionar la consecución y análisis de la información necesaria para la identificación y declaratoria de las áreas de protección para la producción de alimentos - APPA y/o las áreas de especial interés para proteger el derecho humano a la alimentación en cada una de las etapas del proceso. 
3. Apoyar la articulación interinstitucional para el proceso de identificación y declaratoria de las áreas de protección para la producción de alimentos - APPA y/o las áreas de especial interés para proteger el derecho humano a la alimentación.
4. Gestionar y participar en los diferentes espacios, tales como reuniones, comités, foros y demás eventos internos y externos en el marco del proceso identificación y declaratoria de las áreas de protección para la producción de alimentos - APPA y/o las áreas de especial interés para proteger el derecho humano a la alimentación. Asimismo, apoyar en la generación de contenidos sobre las APPA para la página web de la entidad. 
5. Realizar seguimiento y control del proceso de identificación y declaratoria de las áreas de protección para la producción de alimentos - APPA y/o las áreas de especial interés para proteger el derecho humano a la alimentación, en todas sus fases y desde todos los componentes incluidos el social, de ordenamiento territorial, ambiental, sectorial, de ordenamiento social de la propiedad, intersectorial y los demás requeridos.
6. Apoyar a la Entidad en la emisión de conceptos técnicos y elaboración de respuestas a requerimientos de manera oportuna, relacionados con la identificación y declaratoria de las áreas de protección para la producción de alimentos - APPA y/o las áreas de especial interés para proteger el derecho humano a la alimentación y el ordenamiento territorial, cuando sea requerido.
7. Elaborar documentos, presentaciones, conceptos, solicitudes de información, de análisis y elaborar los estándares apropiados para documentos técnicos (especificación técnica, informe calidad, metadato, entrega repositorio) cuando sea solicitado y organizar las evidencias técnicas del proceso a cargo, de acuerdo con la estructura de las TRD de la UPRA y las especificaciones de TIC.
8. Apoyar al supervisor del contrato de la Dirección de OPMT desde el componente técnico en el seguimiento y vigilancia de los contratos de prestación de servicios que este tenga a cargo, así como en la revisión y consolidación de los documentos y/o productos que se deriven del objeto y obligaciones de los contratos.</t>
  </si>
  <si>
    <t>NELSON  JAVIER NEVA DIAZ</t>
  </si>
  <si>
    <t>21-46-101104815</t>
  </si>
  <si>
    <t>FOR-078-2025</t>
  </si>
  <si>
    <t>CO1.PCCNTR.7247030</t>
  </si>
  <si>
    <t>2025-3-001722</t>
  </si>
  <si>
    <t>C-1799-1100-3-53105B-1799052-02 ADQUIS. DE BYS - SERVICIO DE GESTIÓN DOCUMENTAL - FORTALECIMIENTO DE LA GESTIÓN DE LA UPRA EN LOS PROCESOS ESTRATÉGICOS, ADMINISTRATIVOS, Y DE GENERACIÓN DE CAPACIDADES EN EL TALENTO HUMANO DEL NIVEL NACIONAL</t>
  </si>
  <si>
    <t>SANDRA MILENA SALAMANCA PAEZ</t>
  </si>
  <si>
    <t>CIENCIA DE LA INFORMACION Y BIBLIOTECOLOGIA</t>
  </si>
  <si>
    <t>ESPECIALIZACIÓN EN GERENCIA DE PROYECTOS INFORMÁTICOS</t>
  </si>
  <si>
    <t>samisapa@gmail.com</t>
  </si>
  <si>
    <t>Prestar servicios profesionales a la Secretaría General de la UPRA realizando el acompañamiento a la implementación de las actividades del proceso de gestión documental, a través de los programas específicos, programas y proyectos establecidos dentro del plan institucional de archivos, programa de gestión documental y plan de acción 2025 de la entidad</t>
  </si>
  <si>
    <t>1.Realizar las acciones y actividades requeridas para la implementación de las políticas, planes y programas de gestión documental relativas a la administración de los archivos durante su ciclo vital.
2.Acompañar a las dependencias y procesos de las UPRA en el alistamiento, organización y aplicación de las tablas de retención documental.
3.Recibir, controlar y custodiar las trasferencias documentales primarias de los archivos de gestión de las diferentes dependencias.
4.Administrar la consulta y préstamo del acervo documental del archivo central, por medio del control de los expedientes documentales.
5.Realizar las actividades de transferencias documentales secundarias a través del proceso de descripción archivística a partir de la elaboración de plantillas con los campos requeridos.
6.Adelantar las actividades para la implementación del Modelo Integrado de Planeación y Gestión -MIPG -Política de Gestión Documental y los componentes del Modelo de Gestión
Documental y Administración de Archivos -MGDA.
7.Contribuir en la implementación del sistema de gestión de documentos electrónicos de archivo-SGDEA-ECM acorde con la normativa actual.
8.Contribuir en la socialización y sensibilización del personal sobre la implementaciòn y uso del SGDEA-ECM, garantizando que todos los usuarios comprendan cómo manejar adecuadamente los documentos electrónicos y sigan los procedimientos establecidos para su
gestión.
9.Realizar la actualización de los instrumentos archivísticos necesarios, como inventarios, catálogos y guías, que faciliten la consulta y recuperación de los documentos en el SGDEA y físicos.
10.Cumplir las demás actividades que le requiera el supervisor relacionadas con el objeto del contrato.</t>
  </si>
  <si>
    <t>ELSA MATILDE OJEDA HERRERA</t>
  </si>
  <si>
    <t>17-46-101047444</t>
  </si>
  <si>
    <t>DOTA-100-2025</t>
  </si>
  <si>
    <t>CO1.PCCNTR.7249799</t>
  </si>
  <si>
    <t>2025-3-001724</t>
  </si>
  <si>
    <t>ANDREA DEL PILAR MORENO REINA</t>
  </si>
  <si>
    <t>andepimore@gmail.com</t>
  </si>
  <si>
    <t>Prestar servicios profesionales a la UPRA en el proceso técnico de la identificación y declaratoria de las áreas de protección para la producción de alimentos y su incorporación en el ordenamiento territorial, en los diferentes frentes de trabajo priorizados por el MADR.</t>
  </si>
  <si>
    <t>1. Concertar con el supervisor el plan de trabajo que contenga las actividades por realizar, productos entregables, cronograma de actividades y propuestas de mejora del proceso en caso de que existan, el cual se entregará dentro del primer mes siguiente a la firma del acta de inicio, y se deberán efectuar los ajustes al mismo en caso de ser requeridos. En función del plan de trabajo generar los informes de seguimiento a la gestión que le sean solicitados por la supervisión del contrato. 
2. Apoyar el liderazgo de la identificación y declaratoria de las áreas de protección para la producción de alimentos - APPA y/o las áreas de especial interés para proteger el derecho humano a la alimentación, en los territorios priorizados por el Ministerio de Agricultura y Desarrollo Rural; mediante la gestión, consecución, análisis y procesamiento de la información necesaria para el proceso. 
3. Apoyar a la Entidad en la articulación interinstitucional en temas de ordenamiento territorial, especialmente para el proceso de identificación y declaratoria de las áreas de protección para la producción de alimentos - APPA y/o las áreas de especial interés para proteger el derecho humano a la alimentación. 
4. Gestionar y participar en los diferentes espacios, tales como reuniones, comités, foros y demás eventos internos y externos en el marco del proceso identificación y declaratoria de las áreas de protección para la producción de alimentos - APPA y/o las áreas de especial interés para proteger el derecho humano a la alimentación. Asimismo, apoyar en la generación de contenidos sobre las APPA para la página web de la entidad. 
5. Realizar seguimiento y control del proceso de identificación y declaratoria de las áreas de protección para la producción de alimentos - APPA y/o las áreas de especial interés para proteger el derecho humano a la alimentación, en todas sus fases y desde todos los componentes incluidos el social, de ordenamiento territorial, ambiental, sectorial, de ordenamiento social de la propiedad, intersectorial y los demás requeridos. 
6. Apoyar a la Entidad en la emisión de conceptos técnicos y elaboración de respuestas a requerimientos relacionados con la identificación y declaratoria de las áreas deprotección para la producción de alimentos - APPA y/o las áreas de especial interés
para proteger el derecho humano a la alimentación y el ordenamiento territorial, cuando sea requerido.
7. Elaborar documentos, presentaciones, conceptos, solicitudes de información, de análisis y elaborar los estándares apropiados para documentos técnicos (especificación técnica, informe calidad, metadato, entrega repositorio) cuando sea
solicitado y organizar las evidencias técnicas del proceso a cargo, de acuerdo con la estructura de las TRD de la UPRA y las especificaciones de TIC.
8. Apoyar al supervisor del contrato de la Dirección de OPMT desde el componente técnico en el seguimiento y vigilancia de los contratos de prestación de servicios que este tenga a cargo, así como en la revisión y consolidación de los documentos y/o productos que se deriven del objeto y obligaciones de los contratos.
9. Elaborar un informe final que contenga la sistematización de las labores realizadas para el cumplimiento del objeto del contrato, lecciones aprendidas, conclusiones y recomendaciones._x000D_</t>
  </si>
  <si>
    <t>LUZ FANNY LIZARAZO MOLINA</t>
  </si>
  <si>
    <t>14-44-101227769</t>
  </si>
  <si>
    <t>CONS-050-2025</t>
  </si>
  <si>
    <t>CO1.PCCNTR.7249303</t>
  </si>
  <si>
    <t>2025-3-001728</t>
  </si>
  <si>
    <t>ELSA MIREYA GOMEZ GOMEZ</t>
  </si>
  <si>
    <t>TECNOLOGO EN FORMULACIÓN DE PROYECTOS</t>
  </si>
  <si>
    <t>elsagomg@gmail.com</t>
  </si>
  <si>
    <t>CONS-050 Prestar servicios de apoyo a la UPRA para la asignación y seguimiento de requerimientos de análisis de información; apoyo en elaboración de presentaciones, informes y demás documentos; así como apoyo a la gestión documental, acorde a la estructura definida en las tablas de retención documental referentes al dominio de Análisis de Información para la vigencia 2025.</t>
  </si>
  <si>
    <t>1. Apoyar la asignación y mantenimiento de información de solicitudes de requerimientos y sus respectivos tableros de control del área análisis de información.
2. Apoyar la gestión documental de todos los documentos del dominio de Análisis de información, mediante la transferencia, organización y disposición, de acuerdo con la estructura definida en las TRD en la UPRA.
3. Apoyar la elaboración de las presentaciones, informes y demás documentos del área de análisis de información.
4. Apoyar la actualización y Mantenimiento del Share Point y el correo institucional del dominio de análisis de información.
5. Elaborar el plan de acción el grupo interdisciplinario que se conforme y presentar los informes parciales y final, así como aquellos que en desarrollo de las actividades sean solicitados por el supervisor (a).</t>
  </si>
  <si>
    <t>14-44-101227735</t>
  </si>
  <si>
    <t>FOR-025-2025</t>
  </si>
  <si>
    <t>CO1.PCCNTR.7249285</t>
  </si>
  <si>
    <t>2025-3-001723</t>
  </si>
  <si>
    <t>80101600
80111600</t>
  </si>
  <si>
    <t>VIVIANA MARCELA GUERRA RICO</t>
  </si>
  <si>
    <t>vivianaguerraproarchivo@gmail.com</t>
  </si>
  <si>
    <t>Prestar servicios profesionales a la UPRA para apoyar la gestión de información.</t>
  </si>
  <si>
    <t xml:space="preserve">1. Tramitar la recolección, procesamiento, sistematización y disposición de información primaria, secundaria y terciaria requerida para los procesos de la Estrategia Territorial para el ordenamiento y el uso eficiente del suelo rural agropecuario. 
2. Realizar el reporte de metas, avances, gestión y demás solicitudes para los procesos relacionados con el ordenamiento de la propiedad y mercado de tierrascon el fin de contribuir a la planificación, manejo y organización de la documentación producida y recibida por la UPRA.
3. Participar en estrategias de comunicación, información, divulgación, capacitación, educación y cooperación de la Estrategia Territorial para el ordenamiento y el uso eficiente del suelo rural agropecuario con el fin de contribuir a la planificación, manejo y organización de la documentación producida y recibida por la UPRA.
4. Contribuir con insumos en comités, reuniones, talleres y demás, así como asistir a espacios y reuniones relacionadas con el objeto del contrato, cuando sea requerido, con el fin de contribuir a la planificación, manejo y organización de la
documentación producida y recibida por la UPRA.
5. Realizar la elaboración de documentos, presentaciones, conceptos, solicitudes de información, análisis y estándares apropiados para documentos técnicos
(especificación técnica, informe calidad, metadato, entrega repositorio) cuando sea solicitado, así como la organización de las evidencias técnicas del proceso
correspondiente, de acuerdo con la estructura de las TRD de la UPRA y las
especificaciones de TIC.
6. Cumplir las demás actividades que le requiera el supervisor relacionadas con el objeto del contrato. </t>
  </si>
  <si>
    <t>14-44-101227818</t>
  </si>
  <si>
    <t>FOR-037-2025</t>
  </si>
  <si>
    <t>CO1.PCCNTR.7247809</t>
  </si>
  <si>
    <t>2025-3-001713</t>
  </si>
  <si>
    <t>Asesoria de Comunicaciones - AC</t>
  </si>
  <si>
    <t>NANNY LORENA VALENZUELA PALOMARES</t>
  </si>
  <si>
    <t>COMUNICACION SOCIAL</t>
  </si>
  <si>
    <t>lorenavp83@hotmail.com</t>
  </si>
  <si>
    <t>Prestar servicios profesionales a la UPRA para la gestión de contenidos escritos y audiovisuales de carácter periodístico de los programas, proyectos y planes que adelanta la entidad en el desarrollo de la gestión de información TIC.</t>
  </si>
  <si>
    <t>1. Contribuir junto con la Asesoría de Comunicaciones en la implementación y seguimiento del Plan de Comunicaciones 2025 y adelantar campañas que fortalezcan la interacción de la Entidad con sus diversos públicos de interés. 
2. Participar en la planeación, organización y cobertura periodística de eventos, foros y otras actividades de la agenda interinstitucional del área TIC, con especial enfoque en Monitoreo de Cultivos, SIPRA, SIRIIAGRO y Gestión de Conocimiento. 
3. Elaborar comunicados, boletines de prensa y otros contenidos periodísticos (audiovisuales, escritos y digitales) sobre la gestión de la UPRA en relación con la Oficina TIC y los proyectos asignados. 
4. Fortalecer el posicionamiento de la entidad a través de la articulación e implementación de la estrategia digital. 
5. Cumplir las demás actividades que le requiera el supervisor relacionadas con el objeto del contrato.</t>
  </si>
  <si>
    <t>MONICA CORTES PULIDO</t>
  </si>
  <si>
    <t>14-44-101227820</t>
  </si>
  <si>
    <t>CONS-047-2025</t>
  </si>
  <si>
    <t>CO1.PCCNTR.7254041</t>
  </si>
  <si>
    <t>2025-3-001745</t>
  </si>
  <si>
    <t>JHON ALEXANDER GUZMAN MANRIQUE</t>
  </si>
  <si>
    <t>ESPECIALIZACIÓN EN ANÁLISIS ESPACIAL</t>
  </si>
  <si>
    <t>Jhaguzmanma@gmail.com</t>
  </si>
  <si>
    <t>CONS-047 Prestar servicios profesionales a la UPRA para apoyar el desarrollo, implementación y documentación de técnicas y métodos de análisis estadísticos y geoespaciales, referidos a los temas estratégicos sectoriales.</t>
  </si>
  <si>
    <t>1. Apoyar la atención de los requerimientos de análisis estratégicos de información a nivel
espacial y estadístico, garantizando la implementación integral del procedimiento de
análisis de información.
2. Apoyar la optimización de procesos, retroalimentación de buenas prácticas y la adecuada
organización de archivos del área de análisis de información.</t>
  </si>
  <si>
    <t>14-44-101227828</t>
  </si>
  <si>
    <t>FOR-076-2025</t>
  </si>
  <si>
    <t>CO1.PCCNTR.7259107</t>
  </si>
  <si>
    <t>2025-3-001747</t>
  </si>
  <si>
    <t>NELCY MUÑOZ LOPEZ</t>
  </si>
  <si>
    <t>nelcy1451@gmail.com</t>
  </si>
  <si>
    <t>FOR_076 Prestar servicios profesionales para apoyar el levantamiento de requerimientos, análisis de historias de usuario y ejecución de pruebas para los sistemas de información de la entidad, aplicando el procedimiento de ingeniería de software de la oficina TIC.</t>
  </si>
  <si>
    <t>1. Tramitar el levantamiento y documentación de requerimientos funcionales y no funcionales para los sistemas de información de la UPRA, aplicando los lineamientos de la oficina TIC y el procedimiento de ingeniería de software. 
2. Contribuir en la planeación, ejecución y validación de pruebas funcionales y no funcionales de los sistemas de información de la UPRA para el aseguramiento de calidad, aplicando los lineamientos de la oficina TIC y el procedimiento de ingeniería de software. 
3. Elaborar la documentación técnica y de usuario de los sistemas de información de la UPRA, así como realizar transferencia de conocimiento en el uso de las aplicaciones a usuarios y equipo de trabajo. 
4. Contribuir en la realización de las sesiones de planeación, seguimiento y control de las actividades establecidas para el alcance de los objetivos de los sistemas de información de la UPRA. 
5. Las demás asignadas por el supervisor y relacionadas con el objeto del contrato</t>
  </si>
  <si>
    <t>14-44-101227826</t>
  </si>
  <si>
    <t>FOR-016-2025</t>
  </si>
  <si>
    <t>CO1.PCCNTR.7259170</t>
  </si>
  <si>
    <t>2025-3-001754</t>
  </si>
  <si>
    <t>LUISA FERNANDA VELANDIA ORTIZ</t>
  </si>
  <si>
    <t>PSICÓLOGIA</t>
  </si>
  <si>
    <t>Luisaortiz0207@gmail.com</t>
  </si>
  <si>
    <t>Prestar servicios profesionales a la UPRA para la articulación del componente de bienestar e incentivos en la planeación, ejecución, seguimiento y control de actividades, de acuerdo con el Plan Estratégico de Talento Humano.</t>
  </si>
  <si>
    <t>1. Realizar junto con el supervisor el plan de actividades a desarrollar. 
2. Contribuir con la Presentación del Plan de Incentivos Institucionales y Plan de Capacitación 2025 y sus respectivas modificaciones a la Comisión de Personal y el CIGDE, de acuerdo con la normatividad, para su participación, retroalimentación y validación; así como exponer el avance de su ejecución para su respectivo seguimiento cuando la Comisión de Personal lo solicite. 
3. Hacer la gestión necesaria para la realización de las actividades del Plan de Incentivos Institucionales y el Plan de Capacitación vigencia 2025, según lo programado, y organizar los soportes e informes según corresponda en la ruta de la TRD asignada. 
4. Realizar la gestión administrativa del contrato que se suscriba para la realización de actividades de bienestar e incentivos, teniendo en cuenta el seguimiento al proceso de contratación, los informes, la revisión de la facturación, consolidación de soportes de ejecución y solicitud de documentación y gestión de los pagos, así como el almacenamiento de dichos soportes en la ruta TRD establecida. 
5. Realizar junto con el supervisor del contrato el control y seguimiento del presupuesto destinado a las actividades de bienestar e incentivos de Talento Humano. 
6. Contribuir en la revisión y verificación de cumplimiento de requisitos para ingresos o encargos de acuerdo con lo asignado por el supervisor del contrato. 
7. Tramitar la elaboración de documentos precontractuales y las evaluaciones de los procesos de contratación de Talento Humano (bienestar, capacitación y dotación) 
8. Realizar la proyección de respuestas, memorandos, circulares y demás actos administrativos relacionados con el componente de bienestar y capacitación de la entidad. 
9. Consolidar la información necesaria para el seguimiento y reporte de indicadores de gestión
de Bienestar, Incentivos y capacitación, así como participar en la revisión, actualización y
elaboración de procedimientos de Talento Humano cuando sea necesario.
10. Contribuir en la elaboración de informes de Talento Humano, principalmente en el componente de Bienestar, Incentivos y Capacitación conforme a la gestión institucional, al control de riesgos, y al cumplimiento de metas físicas; así como los requerimientos adicionales que se presenten.
11. Mantener contacto con el asesor de la Caja de Compensación Familiar en la que se encuentre afiliada la entidad, con el fin de gestionar actividades y hacer seguimiento al apoyo que se brinda a la UPRA en temas de bienestar e incentivos.
12. Realizar el diagnóstico de necesidades de bienestar y capacitación con el fin de recolectar información que permita la elaboración de los planes preliminares de incentivos institucionales y capacitación de la vigencia 2026.
13. Realizar el diligenciamiento de la herramienta del DAFP (FURAG) y de la herramienta autodiagnóstico de la política de gestión estratégica de talento humano y la política de integridad.
14. Cumplir las demás actividades que le requiera el supervisor relacionadas con el objeto del contrato.</t>
  </si>
  <si>
    <t>CHU-100038403</t>
  </si>
  <si>
    <t>FOR-038-2025</t>
  </si>
  <si>
    <t>CO1.PCCNTR.7256213</t>
  </si>
  <si>
    <t>2025-3-001756</t>
  </si>
  <si>
    <t>83121700 
70131700</t>
  </si>
  <si>
    <t>JOHANA TRUJILLO MOYA</t>
  </si>
  <si>
    <t>COMUNICACION SOCIAL Y PERIODISMO</t>
  </si>
  <si>
    <t>ESPECIALIZACIÓN EN GOBIERNO Y POLÍTICAS PÚBLICAS</t>
  </si>
  <si>
    <t>johanatrujillom@gmail.com</t>
  </si>
  <si>
    <t>Prestar servicios profesionales a la UPRA para apoyar la gestión y seguimiento de las actividades encaminadas al cumplimiento de las metas establecidas para la Dirección de uso eficiente del suelo y adecuación de tierras relacionadas con el Plan de Comunicaciones 2025 de la UPRA.</t>
  </si>
  <si>
    <t>1. Contribuir junto con la dirección de Uso Eficiente del Suelo y adecuación de Tierras en la coordinación, ejecución y seguimiento de las políticas y los planes previstos en las metas 2025. 
2. Resolver consultas, prestar asistencia profesional, emitir conceptos y organizar a nivel del equipo de Uso Eficiente y Adecuación de Tierras los asuntos encomendados por la dirección técnica. 
3. Elaborar estrategias de comunicación y relacionamiento integral, que proponga y desarrolle actividades que aporten a la Reforma Rural Integral. 
4. Hacer seguimiento a las actividades relacionados con corrección de estilo y diagramación de las publicaciones técnicas desarrolladas por la UPRA. 
5. Participar en eventos y en el relacionamiento con medios de comunicación nacionales y regionales para dar a conocer los productos misionales de la UPRA. 
6. Elaborar comunicados, boletines de prensa y otros contenidos periodísticos (audiovisuales, escritos y digitales) sobre la gestión de la UPRA en relación con la Dirección de uso eficiente del suelo y adecuación de tierras. 
7. Cumplir las demás actividades que le requiera el supervisor relacionadas con el objeto del contrato.</t>
  </si>
  <si>
    <t xml:space="preserve">
14-44-101227817</t>
  </si>
  <si>
    <t>FOR-090-2025</t>
  </si>
  <si>
    <t>CO1.PCCNTR.7260573</t>
  </si>
  <si>
    <t>2025-3-001762</t>
  </si>
  <si>
    <t>DEISSY CONSTANZA REYES GÓMEZ</t>
  </si>
  <si>
    <t>INGENIERIA DE DISEÑO Y AUTOMATIZACIÓN ELECTRÓNICA</t>
  </si>
  <si>
    <t>ESPECIALIZACIÓN EN GESTIÓN DE PROYECTOS DE INGENIERIA</t>
  </si>
  <si>
    <t>deiseyer@gmail.com</t>
  </si>
  <si>
    <t>FOR_090 Prestar servicios profesionales a la UPRA para apoyar el fortalecimiento, seguimiento y gestión de los proyectos que lidera la oficina TIC acorde con los dominios de TI.</t>
  </si>
  <si>
    <t>1. Realizar el seguimiento y documentación de los proyectos PETIC referentes a servicios tecnológicos y los dominios de TI.
2. Apoyar la correcta gestión de las tablas de retención documental asignadas a la oficina TIC referentes a servicios tecnológicos y los dominios de TI. 
3. Realizar la documentación asociada a la gestión de la oficina TIC, definida en el Sistemas de Gestión de la UPRA. 
4. Realizar la gestión, formulación, seguimiento y validación de los indicadores y riesgos de la oficina TIC referentes a servicios tecnológicos y los dominios de TI. 
5. Realizar la consolidación de informes de seguimiento y de gestión de los proyectos de inversión de la oficina TIC referentes a servicios tecnológicos y los dominios de TI. 
6. Las demás asignadas por el supervisor relacionadas con el objeto del contrato.</t>
  </si>
  <si>
    <t>14-44-101227867</t>
  </si>
  <si>
    <t>FOR-041-2025</t>
  </si>
  <si>
    <t>CO1.PCCNTR.7259968</t>
  </si>
  <si>
    <t>2025-3-001757</t>
  </si>
  <si>
    <t>CLAUDIA MARCELA ESTRADA SANTIAGO</t>
  </si>
  <si>
    <t>ESPECIALIZACIÓN EN GESTIÓN PARA EL DESARROLLO HUMANO EN LA ORGANIZACIÓN</t>
  </si>
  <si>
    <t>claudiaestrad21@hotmail.com</t>
  </si>
  <si>
    <t>Prestar servicios profesionales para la ejecución de la estrategia de comunicación interna de la UPRA, para la gestión de contenidos periodísticos que apoyen la divulgación de los procesos y actividades de la Secretaría General y demás áreas internas.</t>
  </si>
  <si>
    <t>1. Contribuir junto con la Asesoría de Comunicaciones en el diseño, ejecución y seguimiento de la estrategia integral de comunicación interna, compuesta por campañas y actividades de comunicación con el fin de promover un mejor clima laboral
  el conocimiento de los procesos misionales y de apoyo.
2. Redactar contenidos de comunicación como: comunicados, infografías e información para piezas de comunicación gráfica para ser difundidos en los canales internos de la UPRA.
3. Contribuir junto con la Secretaría General de la UPRA en la planeación y ejecución de campañas de comunicación que informen permanentemente sobre la gestión administrativa y contribuyan a la apropiación del conocimiento.
4. Hacer redacción y posicionamiento del newsletter de la UPRA, como canal de información interna con contenidos relevantes para el buen funcionamiento de la entidad.
5. Actualizar permanentemente los canales de comunicación interna (pantallas digitales, correo electrónico, Teams) con información de interés general a través de contenido multimedia.
6. Cumplir las demás actividades que le requiera el supervisor relacionadas con el objeto del contrato.</t>
  </si>
  <si>
    <t>14-44-101227855</t>
  </si>
  <si>
    <t>FOR-040-2025</t>
  </si>
  <si>
    <t>CO1.PCCNTR.7259435</t>
  </si>
  <si>
    <t>2025-3-001761</t>
  </si>
  <si>
    <t>JOHN ALEXANDER GUZMÁN PINILLA</t>
  </si>
  <si>
    <t>ESPECIALIZACIÓN EN ECONOMÍA</t>
  </si>
  <si>
    <t>JOHNGUZMANPINILLA92@GMAIL.COM</t>
  </si>
  <si>
    <t>Prestar servicios profesionales para la gestión de contenidos escritos y audiovisuales de carácter periodístico de los programas, proyectos y planes que adelanta la entidad en el desarrollo del ordenamiento social de la propiedad enmarcada en el Sistema Nacional de la Reforma Agraria.</t>
  </si>
  <si>
    <t>1. Contribuir en la divulgación de la gestión misional de la UPRA en materia del Ordenamiento Social de la Propiedad (OSP) a través del desarrollo de estrategias y productos de contenido periodístico en los formatos escrito y audiovisual, con el fin de generar difusión y divulgación interna y externa a nivel nacional y regional.
2. Implementar la estrategia de relacionamiento con medios de comunicación masiva, de acuerdo con lo establecido en el Plan estratégico de comunicaciones 2025, llevando una base de datos actualizada con los grupos del valor en materia de la Planificación del Ordenamiento Social de la Propiedad (OSP). 
3. Dar acompañamiento a los directivos y equipo técnico de la UPRA, en los temas relacionados con la producción y protocolo de eventos, sean virtuales o presenciales, así como el cubrimiento periodístico de los mismos (comunicados, parrilla de contenidos digitales, presentación y moderación de conversatorios, etc.). 
4. Contribuir en la ejecución de la estrategia de divulgación de los boletines generados por la UPRA
5. Contribuir en los requerimientos y actividades designados por el supervisor que tengan relación con el objeto contractual.
6. Cumplir las demás actividades que le requiera el supervisor relacionadas con el objeto del contrato.</t>
  </si>
  <si>
    <t xml:space="preserve">
41-46-101018397</t>
  </si>
  <si>
    <t>FOR-017-2025</t>
  </si>
  <si>
    <t>CO1.PCCNTR.7259500</t>
  </si>
  <si>
    <t>2025-3-001789</t>
  </si>
  <si>
    <t>LEIDY SUSANA TRUJILLO MEDINA</t>
  </si>
  <si>
    <t>ESPECIALIZACIÓN EN CONTROL INTERNO</t>
  </si>
  <si>
    <t>leidysusanatrujillo8@gmail.com</t>
  </si>
  <si>
    <t>FOR_17: Prestar servicios profesionales a la UPRA para apoyar el desarrollo de las políticas de Gestión del conocimiento, empleo público y gestión estratégica del talento humano.</t>
  </si>
  <si>
    <t>1. Hacer la revisión y desarrollo de los planes, programas, proyectos y documentos relacionados con la política de empleo Público y de la Gestión Estratégica del Talento Humano. 
2. Contribuir en la elaboración de lineamientos para la implementación de la dimensión Gestión del Conocimiento e Innovación, con el propósito de fomentar la cultura organizacional fundamentada en el aprendizaje, el control y la evaluación de la información producida, para la toma de decisiones y la mejora continua en la Gestión de la Entidad. 3. Realizar la actualización del mapa de conocimiento de la Entidad a partir de su contexto misional y organizacional actual. 
4. Participar en la implementación de la estrategia de gestión del conocimiento corporativo de la UPRA en el marco de las dimensiones de MIPG y teniendo en cuenta los 5 ejes de la gestión del conocimiento e innovación. 
5. Elaborar el plan de Gestión del conocimiento de la entidad conforme a los lineamientos señalados por el DAFP. 
6. Participar en la implementación de mecanismos e instrumentos para la captura de la memoria institucional y la difusión de buenas prácticas y lecciones aprendidas. 
7. Gestionar el desarrollo de las actividades propuestas en el plan de acción de conocimiento e innovación para la vigencia. 
8. Realizar el reporte de metas físicas del cumplimiento de las actividades de planeación e implementación de la dimensión Gestión del conocimiento e innovación conforme al mapa de procesos y su alineación con el Sistema de Gestión de UPRA. 
9. Contribuir en el seguimiento y la evaluación de asuntos relacionados con el objeto del contrato. 
10. Participar en la implementación, revisión y consolidación de los resultados del desarrollo de la política de empleo público y de la gestión estratégica del talento humano y proponer las recomendaciones y buenas prácticas que permitan hacer ajustes a la misma. 
11. Apoyar las actividades que se contemplen en el Plan Institucional de Capacitación vigencia 2025, así como la recolección de información y reportes a las instancias que los soliciten y conforme a la periodicidad requerida.</t>
  </si>
  <si>
    <t xml:space="preserve">
CHU-100038399
CHU-100038399 Anexo 1</t>
  </si>
  <si>
    <t>17/01/2025
20/01/2025</t>
  </si>
  <si>
    <t>20/01/2025
20/01/2025</t>
  </si>
  <si>
    <t>CONS-043-2025</t>
  </si>
  <si>
    <t>CO1.PCCNTR.7264488</t>
  </si>
  <si>
    <t>2025-3-001799</t>
  </si>
  <si>
    <t>ELIZABETH ROJAS SANCHEZ</t>
  </si>
  <si>
    <t>INGENIERIA AGRICOLA</t>
  </si>
  <si>
    <t>elizatoo89@hotmail.com</t>
  </si>
  <si>
    <t xml:space="preserve">CONS-043 Prestar servicios profesionales para apoyar a la UPRA en el desarrollo de las 
actividades de adecuación, estructuración, y almacenamiento de información espacial 
territorial acorde a la misionalidad de la UPRA, de acuerdo a los lineamientos establecidos por 
la entidad. </t>
  </si>
  <si>
    <t xml:space="preserve">1. Adecuar y estructurar la información geográfica territorial, definidas por OSP y relacionadas con los componentes ambientales, de ordenamiento municipal y socioeconómicos. 
2. Realizar las actividades de soporte a las dependencias misionales y estratégicas en la  consulta y acceso de información geográfica insumo, relacionadas con los componentes 
ambientales, de ordenamiento municipal y socioeconómicos. 
3. Apoyar la implementación de los protocolos de gestión de información, y las actividades  del proceso de calidad y almacenamiento a los insumos relacionadas con los componentes  ambientales, de ordenamiento municipal y socioeconómicos, de acuerdo con los  lineamientos establecidos por la entidad. 
4. Participar y apoyar en sesiones técnicas virtuales o presenciales, asociadas al  cumplimiento del objeto del contrato. </t>
  </si>
  <si>
    <t>LILIANA CECILIA MARTINEZ CRUZ</t>
  </si>
  <si>
    <t>14-44-101227836</t>
  </si>
  <si>
    <t>CONS-044-2025</t>
  </si>
  <si>
    <t>CO1.PCCNTR.7264413</t>
  </si>
  <si>
    <t>2025-3-001800</t>
  </si>
  <si>
    <t>CRISTIAN ORLANDO GARZÓN BEJARANO</t>
  </si>
  <si>
    <t>ingarzonb@gmail.com</t>
  </si>
  <si>
    <t>CONS-044 Prestar servicios profesionales para apoyar a la UPRA en el desarrollo de las actividades de adecuación, estructuración, y almacenamiento de información espacial territorial acorde a la misionalidad de la UPRA, de acuerdo a los lineamientos establecidos por la entidad.</t>
  </si>
  <si>
    <t>14-44-101227971</t>
  </si>
  <si>
    <t>INFO-042-2025</t>
  </si>
  <si>
    <t>CO1.PCCNTR.7262795</t>
  </si>
  <si>
    <t>2025-3-001805</t>
  </si>
  <si>
    <t>DIANA KARINA VELANDIA BUITRAGO</t>
  </si>
  <si>
    <t>karin.velandia@gmail.com</t>
  </si>
  <si>
    <t>Prestar servicios profesionales a la UPRA para apoyar la gestión de los datos e información de los sistemas de información de la entidad.</t>
  </si>
  <si>
    <t>1. Apoyar el modelamiento, estructuración y cargue de información a las bases de datos de
los sistemas de información a cargo de la UPRA
2. Apoyar la creación de tareas de extracción, transformación y carga (ETL) de las bases de
datos a cargo de la UPRA
3. Apoyar las actividades de construcción e implementación de servicios de intercambio y
transferencia de la información de las bases de datos a cargo de la UPRA
4. Apoyar la aplicación de procesos de calidad de la información de las bases de datos a cargo de la UPRA
5. Las demás actividades asignadas por el supervisor asociadas al cumplimiento del objeto
del contrato_x000D_</t>
  </si>
  <si>
    <t>14-44-101227810</t>
  </si>
  <si>
    <t>CONS-061-2025</t>
  </si>
  <si>
    <t>CO1.PCCNTR.7260894</t>
  </si>
  <si>
    <t>2025-3-001806</t>
  </si>
  <si>
    <t>MICHAEL ANDRES SALGADO SALAZAR</t>
  </si>
  <si>
    <t>elesdoar@gmail.com</t>
  </si>
  <si>
    <t>318 3503598</t>
  </si>
  <si>
    <t>CONS-061 Prestar servicios profesionales a la UPRA para apoyar la implementación,
automatización de tareas, integración y despliegue continuo en los proyectos de desarrollo de
software a través de las herramientas y servicios en la nube dispuestos en la entidad._x000D_</t>
  </si>
  <si>
    <t>1. Apoyar el diseño y mantenimiento de pipelines de CI/CD para la automatización de
despliegues de los sistemas de información de la UPRA
2. Apoyar la gestión y optimización de la infraestructura en la nube de Azure relacionada con
la puesta de producción de sistemas de información en contenedores
3. Apoyar la gestión y optimización de la plataforma colaborativa de la UPRA para el desarrollo
de software Azure DevOps
4. Colaborar con los equipos de desarrollo de software de la UPRA para integrar prácticas de
DevOps en el ciclo de vida del desarrollo de software.
5. Apoyar la automatización de tareas operativas y de infraestructura para mejorar la
eficiencia de los sistemas de información.
6. Apoyar el soporte y resolución de problemas en la publicación de los sistemas de
información en contenedores para los entornos de producción, pruebas y desarrollo..</t>
  </si>
  <si>
    <t>NB-100365966</t>
  </si>
  <si>
    <t>FOR-084-2025</t>
  </si>
  <si>
    <t xml:space="preserve">
CO1.PCCNTR.7264449</t>
  </si>
  <si>
    <t>2025-3-001808</t>
  </si>
  <si>
    <t>ANA CECILIA CUNDUMI MORALES</t>
  </si>
  <si>
    <t>ceciliacundumi@gmail.com</t>
  </si>
  <si>
    <t>FOR_084 Prestar servicios profesionales a la UPRA que permitan fortalecer los diferentes
procesos, planes de continuidad de las tecnologías de la información, las buenas prácticas en
los diferentes procesos de la entidad, apoyando en la metodología y documentación de la
seguridad de la información.</t>
  </si>
  <si>
    <t>1. Tramitar la actualización de procedimientos documentados en el SG del proceso de
Gestión de Servicios Tecnológicos
2. Diligenciar completa y correctamente cada vez que así aplique las correspondientes:
Bitácoras, Indicadores y Metas Físicas de Servicios Tecnológicos.
3. Contribuir en el proceso de servicios Tecnológicos en los proyectos que se requieran, de
acuerdo con el alcance de sus obligaciones establecidas.
4. Emitir conceptos que permitan fortalecer las buenas prácticas en la gestión de IT a cargo
del proceso de Gestión de Servicios Tecnológicos.
5. Identificar y hacer seguimiento al cumplimiento de los indicadores del proceso de Servicios
Tecnológicos.
6. Atender oportunamente las solicitudes que realice el supervisor del contrato relacionados
al Mapa de Riesgos del área de Servicios Tecnológicos.
7. Contribuir en el desarrollo del comité de cambios de la oficina TIC, en lo que respecta a
moderación y actas.
8. Entregar toda la documentación relacionada con el objeto contractual que le sea solicitada
por el supervisor del contrato dentro de los tiempos establecidos.
9. Las demás que sean asignadas por el(a) Supervisor(a) y que tengan relación con el objeto
contractual.</t>
  </si>
  <si>
    <t xml:space="preserve">
21-46-101105070</t>
  </si>
  <si>
    <t>CONS-041-2025</t>
  </si>
  <si>
    <t>CO1.PCCNTR.7265069</t>
  </si>
  <si>
    <t>2025-3-001797</t>
  </si>
  <si>
    <t>JUAN ESTEBAN RAMIREZ RODRIGUEZ</t>
  </si>
  <si>
    <t>juanestebanr77@gmail.com</t>
  </si>
  <si>
    <t>CONS-041 Prestar servicios profesionales para apoyar a la UPRA en el desarrollo de las
actividades de adecuación, estructuración, y almacenamiento de información espacial
territorial acorde a la misionalidad de la UPRA, de acuerdo a los lineamientos establecidos por
la entidad.</t>
  </si>
  <si>
    <t>1. Adecuar y estructurar la información geográfica territorial, definidas por OSP y relacionadas
con los componentes ambientales, de ordenamiento municipal y socioeconómicos.
2. Realizar las actividades de soporte a las dependencias misionales y estratégicas en la
consulta y acceso de información geográfica insumo, relacionadas con los componentes
ambientales, de ordenamiento municipal y socioeconómicos.
3. Apoyar la implementación de los protocolos de gestión de información, y las actividades
del proceso de calidad y almacenamiento a los insumos relacionadas con los componentes
ambientales, de ordenamiento municipal y socioeconómicos, de acuerdo con los
lineamientos establecidos por la entidad.
4. Participar y apoyar en sesiones técnicas virtuales o presenciales, asociadas al
cumplimiento del objeto del contrato._x000D_</t>
  </si>
  <si>
    <t>ASEGURADORA SOLIDARIA DE COLOMBIA</t>
  </si>
  <si>
    <t>360-47-994000038926</t>
  </si>
  <si>
    <t>CONS-029-2025</t>
  </si>
  <si>
    <t>CO1.PCCNTR.7260870</t>
  </si>
  <si>
    <t>2025-3-001798</t>
  </si>
  <si>
    <t>C-1704-1100-11-10303A-1704023-02 ADQUIS. DE BYS - SERVICIO DE ANÁLISIS DE INFORMACIÓN PARA LA PLANIFICACIÓN AGROPECUARIA - CONSOLIDACIÓN DE LA GESTIÓN DE INFORMACIÓN Y LAS TECNOLOGÍAS PARA LA PLANIFICACIÓN DEL TERRITORIO PARA USOS AGROPECUARIOS EN EL ÁMBITO NACIONAL</t>
  </si>
  <si>
    <t>CRISTHIAN DAVID MORA BAUTISTA</t>
  </si>
  <si>
    <t>cristhianmora1998@gmail.com</t>
  </si>
  <si>
    <t>CONS 029Prestar servicios profesionales a la UPRA para apoyar el desarrollo,
implementación y documentación de técnicas y métodos de análisis estadísticos y
geoespaciales, referidos a los temas de UAF - ZRC, análisis situacional, zonificación de aptitud
territorial, así como aquellos asociados al ordenamiento productivo y social de la propiedad
rural</t>
  </si>
  <si>
    <t>1. Apoyar la atención de los requerimientos de análisis geoespaciales y estadísticos de los
temas de UAF - ZRC, Análisis Situacional, Zonificación de aptitud Territorial, así como
aquellos asociados al ordenamiento productivo y social de la propiedad rural o que le
sean asignados.
2. Apoyar la elaboración de plantillas, informes, presentaciones y demás documentos del
área de análisis de información, así como la adecuada gestión de los archivos</t>
  </si>
  <si>
    <t>INGRID CAROLINA CARDENAS QUINTERO</t>
  </si>
  <si>
    <t>14-44-101227950</t>
  </si>
  <si>
    <t>INFO-044-2025</t>
  </si>
  <si>
    <t>CO1.PCCNTR.7263974</t>
  </si>
  <si>
    <t>2025-3-001809</t>
  </si>
  <si>
    <t>CAROLINA GARCÍA PULIDO</t>
  </si>
  <si>
    <t>MAGÍSTER EN INGENIERIA -  INGENIERIA AGRÍCOLA</t>
  </si>
  <si>
    <t>Conniegarciap.cg@gmail.com</t>
  </si>
  <si>
    <t>INFO-044Prestar servicios profesionales a la UPRA para apoyar actividades de orientación de
los equipos de desarrollo de software de la entidad, asegurando la entrega eficiente y de alta
calidad de los productos bajo la metodología definida por la entidad._x000D_</t>
  </si>
  <si>
    <t>1. Apoyar la planificación y ejecución de las reuniones de planeación, revisión y retrospectiva
de los proyectos de desarrollo de software
2. Apoyar las actividades de mantenimiento de administración y mantenimiento de los
tableros de control de seguimiento de los proyectos de desarrollo de software
3. Apoyar las actividades de identificación y resolución de impedimentos e interrupciones
externas del desarrollo de los productos de sofware
4. Apoyar las actividades de actualización del backlog del producto de desarrollo de software
5. Apoyar las actividades de mentoría en prácticas ágiles a los miembros de los equipos de
desarrollo de software de la UPRA
6. Las demás actividades asignadas por el supervisor asociadas al cumplimiento del objeto
del contrato</t>
  </si>
  <si>
    <t>14-44-101227906</t>
  </si>
  <si>
    <t>FOR-015-2025</t>
  </si>
  <si>
    <t>CO1.PCCNTR.7263975</t>
  </si>
  <si>
    <t>2025-3-001788</t>
  </si>
  <si>
    <t>CLAUDIA YANETH TALERO LAITON</t>
  </si>
  <si>
    <t>INGENIERIA AMBIENTAL</t>
  </si>
  <si>
    <t>ESPECIALIZACIÓN EN GERENCIA DE LA SEGURIDAD Y SALUD EN EL TRABAJO</t>
  </si>
  <si>
    <t>CLAUDIA.TALERO@HOTMAIL.COM</t>
  </si>
  <si>
    <t>Prestar servicios profesionales para apoyar la implementación del sistema de Gestión de
Seguridad y Salud en el Trabajo a partir del ciclo PHVA, desarrollando actividades
concernientes con la aplicación, ejecución, seguimiento y evaluación en el marco del Plan
Estratégico de Talento Humano para la vigencia 2025._x000D_</t>
  </si>
  <si>
    <t>1. Tramitar la elaboración y ejecución del programa de capacitación anual en promoción y
prevención y los Programas de Vigilancia Epidemiológica, de acuerdo con los riesgos de la
UPRA.
2. Tramitar la elaboración, revisión y actualización de la matriz de riesgos y la matriz legal
de la UPRA.
3. Atender las visitas de la ARL y de las entidades de vigilancia que visiten la empresa para la
revisión del Sistema de Gestión de Seguridad y Salud en el Trabajo.
4. Realizar la preparación del Plan de Trabajo Anual de Seguridad y Salud en el Trabajo y
presentarlo para su aprobación y firma.
5. Contribuir en el proceso de verificación de cumplimiento de los requisitos del Sistema de
Gestión de Seguridad y Salud en el Trabajo (SG - SST) de acuerdo con la normatividad
vigente.
6.Participar en las estrategias de sensibilización, comunicación y capacitación pertinentes con
la planta de personal de la Entidad.
7.Ejecutar las actividades del Plan Anual del SG SST, según cronograma aprobado en el CIGEDE, acorde a las indicaciones dadas por el supervisor del contrato.
8.Gestionar los recursos correspondientes a las actividades propias de las instituciones (ARL y EPS) acorde al contexto de la Entidad y mantener contacto con los proveedores asignados por la ARL y EPS para llevar a cabo las actividades de Seguridad y Salud en el Trabajo acorde al Plan anual de SST definido y aprobado en el CIGEDE.
9. Hacer la medición y reporte oportuno de los indicadores de gestión asociados al Plan Anual de SST de la Entidad a las instancias correspondientes.
10. Participar junto con el supervisor en los procesos contractuales desde el área técnica en
lo relacionado con Seguridad y Salud en el Trabajo.
11. Tramitar la formalización y actualización de procedimientos de Talento Humano y otras actividades como el autodiagnóstico del MIPG, reporte de metas físicas, seguimiento a mapa de riesgos y otras relacionados con Seguridad y Salud en el Trabajo acorde a indicaciones
dadas por el supervisor del contrato.
12. Contribuir en las actividades de Talento Humano como en el diligenciamiento de la herramienta del DAFP (FURAG) y de la herramienta autodiagnóstico de la política de gestión
estratégica de talento humano y la política de integridad, en lo relacionado con seguridad y salud en el trabajo.
13. Cumplir las demás actividades que le requiera el supervisor relacionadas con el objeto del
contrato.</t>
  </si>
  <si>
    <t>CHU-100038501</t>
  </si>
  <si>
    <t>FOR-060-2025</t>
  </si>
  <si>
    <t xml:space="preserve">
CO1.PCCNTR.7266212</t>
  </si>
  <si>
    <t>2025-3-001783</t>
  </si>
  <si>
    <t>83121700
70131700</t>
  </si>
  <si>
    <t>EDGAR AUGUSTO GRANADOS SALAMANCA</t>
  </si>
  <si>
    <t>negrogranados@yahoo.com</t>
  </si>
  <si>
    <t>Prestar servicios profesionales a la UPRA para apoyar a la Asesoría de comunicaciones en el
seguimiento de la ejecución presupuestal de la Asesoría de Comunicaciones y en la operación
logística de las actividades y eventos institucionales de la UPRA.</t>
  </si>
  <si>
    <t>1. Contribuir en la planeación, ejecución y el seguimiento presupuestal de la Asesoría
de Comunicaciones.
2. Realizar el acompañamiento y la gestión logística de los eventos, talleres, foros y
otras actividades internas o externos requeridos por la UPRA.
3. Realizar el seguimiento y control al presupuesto de viáticos de los contratistas.
4. Adelantar el seguimiento presupuestal, facturación y pagos derivadas de la
realización de los eventos o actividades institucionales.
5. Realizar las actividades necesarias para gestionar contratos y pagos de los
contratistas del equipo de la Asesoría de comunicaciones, además actualizar los
respectivos soportes derivados de los contratos en el archivo de la UPRA.
6. Cumplir las demás actividades que le requiera el supervisor relacionadas con el
objeto del contrato._x000D_</t>
  </si>
  <si>
    <t>14-44-101227904</t>
  </si>
  <si>
    <t>INFO-069-2025</t>
  </si>
  <si>
    <t>CO1.PCCNTR.7276937</t>
  </si>
  <si>
    <t>2025-3-001813</t>
  </si>
  <si>
    <t>81112002
81112007</t>
  </si>
  <si>
    <t>C-1704-1100-10-30206C-1704023-02 ADQUIS. DE BYS - SERVICIO DE ANÁLISIS DE INFORMACIÓN PARA LA PLANIFICACIÓN AGROPECUARIA - FORTALECIMIENTO DE LA CAPACIDAD EN LA GESTION DE INFORMACION ESTRATEGICA SECTORIAL PARA LA ORIENTACION DE LA POLITICA AGROPECUARIA NACIONAL</t>
  </si>
  <si>
    <t>INGRID CAROLINA BENAVIDES GONZÁLEZ</t>
  </si>
  <si>
    <t>k_robenavides@hotmail.com</t>
  </si>
  <si>
    <t>Prestar servicios profesionales a la UPRA para apoyar la administración y el despliegue de
sistemas de información y capa media de la entidad._x000D_</t>
  </si>
  <si>
    <t>1. Apoyar las actividades de despliegue de aplicaciones y plataformas para el logro de los objetivos de los proyectos PETI y de acuerdo con el Procedimiento de Ingeniería de Software.
2. Apoyar la ejecución de estrategias de despliegue de software y aplicaciones, incluyendo la planificación, implementación y mantenimiento, así como la automatización de los mismos usando Azure DevOPS.
3. Apoyar la administración de los sistemas de información de la UPRA.
4. Apoyar la instalación, configuración, actualización, dimensionamiento y afinamiento de los sistemas de capa media de servicios, aplicaciones, basados en estándares definidos por la Oficina TIC y en las necesidades de las aplicaciones.
5.Las demás actividades asignadas por el supervisor asociadas al cumplimiento del objeto del contrato</t>
  </si>
  <si>
    <t xml:space="preserve">
14-44-101228014</t>
  </si>
  <si>
    <t>INFO-052-2025</t>
  </si>
  <si>
    <t>CO1.PCCNTR.7281702</t>
  </si>
  <si>
    <t>2025-3-001815</t>
  </si>
  <si>
    <t>ANGÉLICA MURCIA RAMIREZ</t>
  </si>
  <si>
    <t>angelicamur2612@gmail.com</t>
  </si>
  <si>
    <t>Prestar servicios profesionales a la UPRA para apoyar actividades del procedimiento de
Ingeniería de Software relacionadas con la definición de característica de los productos de
software, elaboración de historias de usuario, gestión y priorización de las tareas del backlog.</t>
  </si>
  <si>
    <t>1.Apoyar el entendimiento de las necesidades de los interesados para la definición de las
características específicas de los productos de software y la generación de las historias de
usuario y épicas requeridas por el procedimiento de Ingeniería de Software para los sistemas
de información de la UPRA.
2.Apoyar la gestión con los usuarios y partes interesadas en relación con las expectativas y
los cambios de alcance de los productos de software de acuerdo con el procedimiento de
Ingeniería de software.
3.Apoyar la definición y priorización de las tareas del backlog de los proyectos de desarrollo
de software acorde a los procedimientos establecidos en la UPRA.
4.Apoyar al supervisor del contrato de la oficina TIC en el seguimiento y vigilancia desde el
componente técnico de los contratos que tenga a cargo.
5.Las demás actividades asignadas por el supervisor asociadas al cumplimiento del objeto del
contrato.</t>
  </si>
  <si>
    <t>GEOVANNA MILENA GONZALEZ GARCIA</t>
  </si>
  <si>
    <t>11-44-101246479</t>
  </si>
  <si>
    <t>FOR-080-2025</t>
  </si>
  <si>
    <t>CO1.PCCNTR.7282955</t>
  </si>
  <si>
    <t>2025-3-001819</t>
  </si>
  <si>
    <t>MAURICIO ANDRES GALARZA PINZÓN</t>
  </si>
  <si>
    <t>LICENCIADO EN CIENCIAS SOCIALES</t>
  </si>
  <si>
    <t>ESPECIALIZACIÓN EN ARCHIVISTICA</t>
  </si>
  <si>
    <t>magp39@gmail.com</t>
  </si>
  <si>
    <t>Prestar servicios profesionales a la secretaría general de la UPRA realizando el seguimiento
de la implementación del programa de gestión documental PGD y del Plan Institucional de Archivo PINAR, acompañamiento a la implementación del SGDEA-ECM, así como apoyar la
actualización de los instrumentos archivísticos conforme al plan de acción 2025.</t>
  </si>
  <si>
    <t>1. Actualizar los instrumentos archivísticos que requieran según la normativa archivística
vigente, así como su implementación integrada en la conformación y administración de
los expedientes físicos en los archivos de gestión y central de la UPRA.
2. Realizar seguimiento a la implementación del Programa de Gestión Documental –PGDy el Plan Institucional de Archivos PINAR bajo el Modelo de Gestión Documental y Administración de archivos.
3. Realizar el acompañamiento para actualización de procesos, procedimiento, manuales y formatos que sea requerido por la entidad en veras del proceso de Gestión Documental existentes en el Sistema de Gestión de la UPRA
4. Realizar el seguimiento a la implementación y conformación de los expedientes electrónicos de archivo en los repositorios y sistemas de información de la UPRA.
5. Acompañar la preparación de la documentación que es objeto de transferencia primaria de las dependencias de la UPRA, según la aplicación de tiempos de retención documental
6. Hacer la preparación de transferencias documentales secundarias según el cronograma establecido por el área de gestión Documental, en aplicación de la Tabla
de Retención Documental y las políticas definidas en la entidad.
7. Realizar el control de calidad las actividades de intervención documental (clasificación, ordenación, inventariar y custodia) para los documentos producidos por la UPRA y sus dependencias, por medio de la implementación de los Programas específicos establecidos en Plan Institucional de Archivo - PINAR y Programa de Gestión Documenta -PGD.
8. Acompañar a funcionarios y contratistas en el proceso de gestión documental en temas de implementación de la actualización de la TRD y Transferencias Documentales Primarias, disposición final de documentos y expedientes electrónicos o físicos en la UPRA.
9. Acompañar la implementación y puesta en funcionamiento del Sistema de Gestión Documental de Archivos de la entidad (SGDEA-ECM)
10. Cumplir las demás actividades que le requiera el supervisor relacionadas con el objeto del contrato.</t>
  </si>
  <si>
    <t>11-44-101246372</t>
  </si>
  <si>
    <t>CONS-066-2025</t>
  </si>
  <si>
    <t>CO1.PCCNTR.7282933</t>
  </si>
  <si>
    <t>2025-3-001834</t>
  </si>
  <si>
    <t>IVONNE MARÍA JARAMILLO CANTÓN</t>
  </si>
  <si>
    <t>ESPECIALIZACIÓN EN GERENCIA DE TECNOLOGÍA</t>
  </si>
  <si>
    <t>ivonneja@hotmail.com</t>
  </si>
  <si>
    <t>CONS-066 Prestar servicios profesionales a la UPRA para apoyar la instalación, configuración
y mantenimiento de las bases de datos de los sistemas de información de la entidad.</t>
  </si>
  <si>
    <t>1. Apoyar las actividades de modelamiento, administración y respaldo de bases de datos a
cargo de la UPRA, requeridos por el procedimiento de Ingeniería de Software.
2. Apoyar la instalación, configuración, actualización, dimensionamiento, mantenimiento y
afinamiento de las bases de datos que soportan el almacenamiento de información de los
sistemas
3. Apoyar las actividades de documentación, diseño, elaboración de diccionario de datos e
implementación de bases de datos requeridos por el procedimiento de Ingeniería de
Software, para los sistemas de información a cargo de la UPRA
4. Apoyar el modelamiento, estructuración y cargue de información a las bases de datos de
los sistemas de información a cargo de la UPRA._x000D_</t>
  </si>
  <si>
    <t>14-44-101228029</t>
  </si>
  <si>
    <t>FOR-023-2025</t>
  </si>
  <si>
    <t>CO1.PCCNTR.7289240</t>
  </si>
  <si>
    <t>2025-3-001802</t>
  </si>
  <si>
    <t>Asesoria Jurídica - AJ</t>
  </si>
  <si>
    <t>BLANCA CLEMENCIA ROMERO ACEVEDO</t>
  </si>
  <si>
    <t>ESPECIALIZACIÓN EN DERECHO DISCIPLINARIO</t>
  </si>
  <si>
    <t>blaclero2@gmail.com</t>
  </si>
  <si>
    <t>FOR_023Prestar servicios profesionales y acompañamiento a la UPRA en el análisis y
ejecución de temas relacionados con los asuntos disciplinarios y la gestión y administración
del Talento Humano._x000D_</t>
  </si>
  <si>
    <t>1. Acompañar la gestión administrativa en lo relacionado con la organización de las rutas de
atención o procedimiento para la atención de lo disciplinario en la UPRA, la estructura
administrativa y funciones de la Unidad, en concordancia con lo estipulado en el artículo
93 de la Ley 1952 de 2019.
2. Apoyar la revisión, sustanciación y seguimiento de los procesos disciplinarios.
3. Acompañar en materia sindical, en especial, en lo relacionado con la atención de
peticiones, demandas, fueros, negociaciones y conformación de sindicatos en entidades
públicas.
4. Acompañar en materia de derecho administrativo laboral en la gestión de Talento
Humano, en especial en lo relacionado con temas de acoso laboral, evaluación del
desempeño laboral, situaciones administrativas en general y, específicamente, en cuanto
a los períodos de prueba, calificaciones parciales, definitivas y los recursos contra estas,
así como las recusaciones que se presenten dentro de estos procesos.
5. Programar y realizar capacitaciones internas en temas relacionados con el objeto contractual.
6. Las demás que le sean asignadas en el desarrollo de la ejecución del contrato que tengan
relación con el objeto contractual.</t>
  </si>
  <si>
    <t>JUAN HERNANDO VELASCO</t>
  </si>
  <si>
    <t>25-46-101038377</t>
  </si>
  <si>
    <t>INFO-073-2025</t>
  </si>
  <si>
    <t>CO1.PCCNTR.7287251</t>
  </si>
  <si>
    <t>2025-3-001868</t>
  </si>
  <si>
    <t>81112002
81131502</t>
  </si>
  <si>
    <t>NÉSTOR JULIO HERNÁNDEZ BOCKER</t>
  </si>
  <si>
    <t>INGENIERIA DE PRODUCCIÓN</t>
  </si>
  <si>
    <t>julioher77@hotmail.com</t>
  </si>
  <si>
    <t>Prestar servicios profesionales a la UPRA para apoyar los procesos de validación,
estructuración, consolidación, análisis y divulgación de los datos estadísticos estratégicos del
sector agropecuario_x000D_</t>
  </si>
  <si>
    <t>1.Apoyar los procesos de validación y consolidación de los datos estratégicos sectoriales.
2.Brindar acompañamiento en los procesos de análisis, consolidación y disposición de la
información asociada a los indicadores macroeconómicos y datos estratégicos sectoriales.
3.Atender los requerimientos de análisis del comportamiento de las variables de la oferta
agropecuaria y de las estadísticas sectoriales.
4.Las demás actividades asignadas por el supervisor asociadas al cumplimiento del objeto
del contrato</t>
  </si>
  <si>
    <t>14-44-101227968</t>
  </si>
  <si>
    <t>CONS-062-2025</t>
  </si>
  <si>
    <t>CO1.PCCNTR.7288187</t>
  </si>
  <si>
    <t>2025-3-001867</t>
  </si>
  <si>
    <t>ADRIANA PATRICIA TOLOSA CAMPOS</t>
  </si>
  <si>
    <t>adry_tolosa@hotmail.com</t>
  </si>
  <si>
    <t>CONS-062 Prestar servicios profesionales para apoyar actividades relacionadas con el
análisis de requerimientos, ejecución de pruebas de calidad y seguimiento a los proyectos
desarrollo de los sistemas de información de la UPRA, de acuerdo con el procedimiento de
Ingeniería de Software</t>
  </si>
  <si>
    <t>1. Apoyar las actividades de análisis de historias de usuario requeridos en el procedimiento
de Ingeniería de Software para los sistemas de información de la UPRA.
2. Apoyar la planeación, ejecución y validación de pruebas funcionales y no funcionales de
los sistemas de información de la UPRA para el aseguramiento de calidad, según los
procedimientos y lineamientos establecidos.
3. Apoyar las capacitaciones a usuarios relacionadas con el uso de los sistemas de
información y la correspondiente documentación acorde con el procedimiento de
Ingeniería de Software.
4. Apoyar el seguimiento a los proyectos de desarrollo de software.</t>
  </si>
  <si>
    <t>14-44-101227967</t>
  </si>
  <si>
    <t>DOTA-009-2025</t>
  </si>
  <si>
    <t>CO1.PCCNTR.7291877</t>
  </si>
  <si>
    <t>2025-3-001862</t>
  </si>
  <si>
    <t>Dirección Técnica de Uso Eficiente del Suelo - DUESAT</t>
  </si>
  <si>
    <t>Adriana del Pilar Barrios Ardila</t>
  </si>
  <si>
    <t>C-1704-1100-9-30101A-1704003-02 ADQUIS. DE BYS - DOCUMENTOS DE PLANEACIÓN - DESARROLLO DE LA PLANIFICACION DEL ORDENAMIENTO TERRITORIAL AGROPECUARIO - DOTA - EN EL AMBITO NACIONAL</t>
  </si>
  <si>
    <t>LEIDER NARANJO AMAYA</t>
  </si>
  <si>
    <t>ZOOTECNIA</t>
  </si>
  <si>
    <t>MAGÍSTER EN DESARROLLO SOSTENIBLE Y GESTIÓN AMBIENTAL</t>
  </si>
  <si>
    <t>leidernaranjo@gmail.com</t>
  </si>
  <si>
    <t>DOTA_009 Prestar servicios profesionales a la UPRA para el diseño de lineamientos y/o instrumentos técnicos enfocados en la reconversión productiva agropecuaria en áreas de interés ambiental desde el componente pecuario</t>
  </si>
  <si>
    <t>1. Elaborar lineamientos de reconversión productiva desde el componente pecuario en áreas
de interés ambiental en Colombia.
2. Elaborar, socializar y/o validar instrumentos y/o lineamientos derivados de actos
administrativos o solicitud ministerial en el marco de la reconversión productiva y uso eficiente
del suelo en áreas de interés ambiental y de interés agropecuario.
3. Participar en espacios de discusión, socialización y construcción de políticas públicas o
instrumentos o lineamientos que involucren conceptos de reconversión productiva
agropecuaria.
4. Participar en espacios internos y externos de discusión, socialización y construcción de
instrumentos de uso agropecuarios, incorporando los enfoques de reconversión productiva,
uso eficiente del suelo y agroecología
5. Elaborar los actos administrativos que se produjese en el marco de la reconversión
productiva agropecuaria para su entrega al MinAgricultura y consecución de información de
campo para los diferentes instrumentos que maneja la UPRA.
6. Adelantar las actividades necesarias de logística en las mesas de trabajo con actores interno
y externos.
7. Documentar la formulación o actualización del procedimiento del cual participa.
8. Organizar y consolidar las evidencias en las TRD relacionadas con el plan de trabajo,
metadatos, solicitud de análisis de información, actas de reunión, e informes de evaluación de
calidad de los documentos técnicos y productos relacionados con el objeto del contrato, al
igual que su almacenamiento en las respectivas ubicaciones y siguiendo las especificaciones
de la TRD.
9. Las demás que sean asignadas y surjan como consecuencia de la ejecución del objeto
contractual, entre ellas desplazarse a los lugares que le sean asignados.</t>
  </si>
  <si>
    <t>CARLOS ESTEBAN PINZON SALAMANCA</t>
  </si>
  <si>
    <t>360 47 994000039197</t>
  </si>
  <si>
    <t>INFO-048-2025</t>
  </si>
  <si>
    <t>CO1.PCCNTR.7278816</t>
  </si>
  <si>
    <t>2025-3-001811</t>
  </si>
  <si>
    <t>RAFAEL ANTONIO SALGADO LOPEZ</t>
  </si>
  <si>
    <t>rasalgado@unal.edu.co</t>
  </si>
  <si>
    <t>Prestar servicios profesionales a la UPRA para apoyar el desarrollo y mantenimiento de los
sistemas de información de la entidad.</t>
  </si>
  <si>
    <t>1.Apoyar el desarrollo y soporte de los sistemas de información de la UPRA.
2.Participar en las sesiones programadas con los equipos técnicos y funcionales de los
sistemas de información y realizar los aportes técnicos necesarios.
3.Versionar, documentar y socializar los desarrollos de software realizados para los sistemas
de información de la Upra.
4. Las demás actividades asignadas por el supervisor asociadas al cumplimiento del objeto del
contrato.</t>
  </si>
  <si>
    <t>14-44-101228094</t>
  </si>
  <si>
    <t>INFO-026-2025</t>
  </si>
  <si>
    <t>CO1.PCCNTR.7295718</t>
  </si>
  <si>
    <t>2025-3-001863</t>
  </si>
  <si>
    <t xml:space="preserve">70131702
70131704 </t>
  </si>
  <si>
    <t>GABRIELA DOMINGUEZ GUZMAN</t>
  </si>
  <si>
    <t>CIENCIA POLITICA</t>
  </si>
  <si>
    <t>dominguezgabriela87@gmail.com</t>
  </si>
  <si>
    <t>Prestar servicios profesionales a la UPRA en las actividades de gestión y publicación de información de las EVA y Precios en Primer Mercado, así como apoyar la supervisión, gestión, estructuración, mantenimiento, actualización, calidad y seguimiento de la información que le sea asignada</t>
  </si>
  <si>
    <t>1. Gestionar y consolidar la información sobre la ejecución de los programas, proyectos, e
indicadores relacionados con las EVA y Precios en Primer Mercado
2. Apoyar las actividades de seguimiento y control de los contratos asociados a las EVAs y
Precios en Primer Mercado, así como de los respectivos soportes documentales en las TRD.
3. Hacer seguimiento y apoyar las actividades de generación y recopilación de informes,
rendición de cuentas, auditorias entre otras.
4. Apoyar la gestión de insumos para la publicación de los productos de Precios en Primer
Mercado
5. Y las demás asignadas por el supervisor y relacionadas con el objeto del contrato.</t>
  </si>
  <si>
    <t>MARTHA LUCIA MAHECHA SILVA</t>
  </si>
  <si>
    <t>14-44-101228090</t>
  </si>
  <si>
    <t>FOR-045-2025</t>
  </si>
  <si>
    <t>CO1.PCCNTR.7295988</t>
  </si>
  <si>
    <t>2025-3-001861</t>
  </si>
  <si>
    <t>TANIA CECILIA PRIETO RUIZ</t>
  </si>
  <si>
    <t>PUBLICIDAD</t>
  </si>
  <si>
    <t>taniacans@hotmail.com</t>
  </si>
  <si>
    <t>Prestar servicios profesionales a la UPRA para la ejecución y seguimiento de la estrategia de
comunicación gráfica y digital de la entidad 2025, así como de las solicitudes enviadas por las
diferentes áreas, garantizando el uso correcto de la imagen institucional.</t>
  </si>
  <si>
    <t>1. Gestionar la distribución de tareas y la conceptualización de las piezas gráficas, digitales y audiovisuales solicitadas por las dependencias de la entidad, conforme con el Plan de Comunicaciones. 2025.
2. Elaborar campañas de comunicación digital innovadoras, que promuevan la difusión de las actividades, proyectos y logros de la entidad, con el fin de generar mayor impacto en las audiencias.
3. Generar representaciones visuales sencillas y de fácil compresión, sobre la información técnica generada por las direcciones de la UPRA.
4. Clasificar y disponer las piezas gráficas finales, de acuerdo con las TRD de la Asesoría de Comunicaciones.
5. Cumplir las demás actividades que le requiera el supervisor relacionadas con el objeto del contrato</t>
  </si>
  <si>
    <t>14-44-101228040</t>
  </si>
  <si>
    <t>CONS-007-2025</t>
  </si>
  <si>
    <t>CO1.PCCNTR.7297391</t>
  </si>
  <si>
    <t>2025-3-001933</t>
  </si>
  <si>
    <t>EDGAR ALFONSO MEDINA ARAUJO</t>
  </si>
  <si>
    <t>edgar.medina75@hotmail.com</t>
  </si>
  <si>
    <t>CONS-007 Prestar servicios profesionales a la UPRA para apoyar el desarrollo de actividades
relacionadas con la gestión de requerimientos de información, el seguimiento efectivo de los
mismos, y en la identificación, seguimiento e implementación de acciones de mejora continua
y automatización de procesos, teniendo en cuenta el Sistema de Eficiencia Administrativa
(SEA) y los procedimientos y herramientas tecnológicas de la entidad.</t>
  </si>
  <si>
    <t>1. Apoyar las actividades relacionadas con el seguimiento efectivo a los requerimientos de
información
2. Apoyar las actividades relacionadas con la identificación, elaboración y seguimiento a los
Acuerdos de Intercambio de Información
3. Participar en la identificación, seguimiento e implementación de acciones de mejora
continua y automatización del proceso de gestión de requerimientos de información, de
acuerdo con las necesidades de los usuarios, en coordinación con el dominio de
Sistemas de Información.
4. Las demás asignadas por el supervisor y relacionadas con el objeto del contrato._x000D_</t>
  </si>
  <si>
    <t>14-44-101228268</t>
  </si>
  <si>
    <t>CONS-060-2025</t>
  </si>
  <si>
    <t>CO1.PCCNTR.7298435</t>
  </si>
  <si>
    <t>2025-3-001877</t>
  </si>
  <si>
    <t>DIEGO FERNANDO GONZÁLEZ CALDERÓN</t>
  </si>
  <si>
    <t>diegonzalez.ing@gmail.com</t>
  </si>
  <si>
    <t>CONS-060 Prestar servicios profesionales para apoyar las tareas de construcción de los
componentes de los sistemas de información geográficos y alfanuméricos de la UPRA, de
acuerdo al procedimiento de ingeniería de software y demás lineamientos adoptados en la
entidad._x000D_</t>
  </si>
  <si>
    <t>1. Construir los componentes de software para los servicios de geoprocesamiento y los
sistemas de información geográfica y alfanumérica de la UPRA.
2. Versionar el código de los componentes de software desarrollados utilizando las
plataformas y herramientas dispuestas por la entidad.
3. Realizar transferencia tecnológica, aportes técnicos y documentar los desarrollos de
software realizados en la UPRA.
4. Apoyar las revisiones de calidad de código fuente y pruebas unitarias de los sistemas de
información asignados._x000D_</t>
  </si>
  <si>
    <t>21-46-101105898</t>
  </si>
  <si>
    <t>CONS-054-2025</t>
  </si>
  <si>
    <t xml:space="preserve">
CO1.PCCNTR.7298409</t>
  </si>
  <si>
    <t>2025-3-001875</t>
  </si>
  <si>
    <t>JACK JONATHAN MEDINA ROJAS</t>
  </si>
  <si>
    <t>jjmedinar@unal.edu.co</t>
  </si>
  <si>
    <t>CONS-054 Prestar servicios profesionales para apoyar las tareas de construcción de los
componentes de los sistemas de información geográficos y alfanuméricos de la UPRA, de
acuerdo al procedimiento de ingeniería de software y demás lineamientos adoptados en la
entidad.</t>
  </si>
  <si>
    <t>1. Construir los componentes de software para los servicios de geoprocesamiento y los
sistemas de información geográfica y alfanumérica de la UPRA.
2. Versionar el código de los componentes de software desarrollados utilizando las
plataformas y herramientas dispuestas por la entidad
3. Realizar transferencia tecnológica, aportes técnicos y documentar los desarrollos de
software realizados en la UPRA
4. Apoyar las revisiones de calidad de código fuente y pruebas unitarias de los sistemas de
información asignados.</t>
  </si>
  <si>
    <t xml:space="preserve">
39-46-101013765</t>
  </si>
  <si>
    <t>DOTA-014-2025</t>
  </si>
  <si>
    <t>CO1.PCCNTR.7297633</t>
  </si>
  <si>
    <t>2025-3-001932</t>
  </si>
  <si>
    <t>MIREYA CONSUELO QUIROZ FONSECA</t>
  </si>
  <si>
    <t>mireyaquiroz@gmail.com</t>
  </si>
  <si>
    <t>DOTA_014 Prestar servicios profesionales a la UPRA para apoyar la gestión y articulación interinstitucional requerida para la formulación de planes de ordenamiento productivo para cadenas agropecuarias priorizadas.</t>
  </si>
  <si>
    <t>1. Realizar los procesos de articulación inter institucional requerida para llevar a cabo los
escenarios de participación identificados y dar respuesta a las inquietudes de los actores
en el marco la planificación y ordenamiento de las cadenas agropecuarias priorizadas.
2. Realizar la gestión, consolidación, organización, procesamiento y análisis de información
para la planificación y ordenamiento de las cadenas agropecuarias priorizadas,
especialmente para la fase de análisis situacional y análisis prospectivo.
3. Identificar los actores claves para las cadenas agropecuarias priorizadas, proponiendo la
herramienta para tal fin.
4. Apoyar al supervisor en el seguimiento y vigilancia de los contratos asignados, desde el
componente técnico.
5. Apoyar la documentación para la formulación o actualización del procedimiento del cual
participa.
6. Apoyar la elaboración de las respuestas a las solicitudes realizadas en el marco del
ordenamiento productivo y asistir a las diferentes reuniones relacionadas con el desarrollo
del objeto del contrato.
7. Apoyar la consolidación de bases de datos, elaboración de presentaciones, actas y
documentos técnicos del equipo del plan de ordenamiento productivo.
8. Cumplir con las demás actividades que requiera el supervisor, relacionadas con el objeto
del contrato</t>
  </si>
  <si>
    <t>ALEJANDRO FLOREZ VANEGAS</t>
  </si>
  <si>
    <t>14-44-101228116</t>
  </si>
  <si>
    <t>INFO-053-2025</t>
  </si>
  <si>
    <t>CO1.PCCNTR.7311318</t>
  </si>
  <si>
    <t>2025-3-001976</t>
  </si>
  <si>
    <t>OLGA LUCIA MEJIA GARCIA</t>
  </si>
  <si>
    <t>ESPECIALIZACIÓN EN GERENCIA DE NEGOCIOS INTERNACIONALES</t>
  </si>
  <si>
    <t>Olgalucia.mejia@outlook.com</t>
  </si>
  <si>
    <t>Prestar servicios profesionales a la UPRA para apoyar actividades de orientación de los
equipos de desarrollo de software, asegurando la entrega eficiente y de alta calidad de los
productos bajo la metodología definida por la entidad._x000D_</t>
  </si>
  <si>
    <t>1. Apoyar la planificación y ejecución de las reuniones de planeación, revisión y retrospectiva
de los proyectos de desarrollo de software.
2. Apoyar las actividades de mantenimiento de administración y mantenimiento de los tableros
de control de seguimiento de los proyectos de desarrollo de software.
3. Apoyar las actividades de identificación y resolución de impedimentos e interrupciones
externas del desarrollo de los productos de software.
4. Apoyar las actividades de actualización del backlog del producto de desarrollo de software.
5. Apoyar las actividades de mentoría en prácticas ágiles a los miembros de los equipos de
desarrollo de software de la UPRA.
6 Las demás actividades asignadas por el supervisor asociadas al cumplimiento del objeto del
contrato.</t>
  </si>
  <si>
    <t>14-44-101228150</t>
  </si>
  <si>
    <t>FOR-088-2025</t>
  </si>
  <si>
    <t>CO1.PCCNTR.7311363</t>
  </si>
  <si>
    <t>2025-3-001979</t>
  </si>
  <si>
    <t>JOHN SEBASTIAN REYES GALEANO_x000D_</t>
  </si>
  <si>
    <t>jsreyesg@outlook.com</t>
  </si>
  <si>
    <t>FOR_088 Prestar servicios profesionales a la UPRA para apoyar los procesos de
configuración, generación, conservación y restauración de copias de seguridad de los
ambientes On-Premise así como la administración, configuración del sistema de monitoreo y
correlacionador de eventos de la entidad.</t>
  </si>
  <si>
    <t>1. Configurar, administrar y monitorear la herramienta dispuesta por la entidad de monitoreo
y/o correlacionador de eventos para ambientes On-Premise como de Nube Publica.
2. Tramitar la implementación de las acciones necesarias para la aplicación del Plan de
Continuidad de IT o de negocio, cuando se requiera.
3. Llevar un registro que permita mantener actualizado el indicador de copias de respaldo del
ambiente On-Premise.
4. Realizar diariamente una inspección de la herramienta de monitoreo y/o correlacionador de
eventos, así como la generación de alertas para los demás componentes del área con el
fin de obtener una pronta solución.
5. Ejecutar el plan de copias de respaldo de la información y demás elementos necesarios
para garantizar la recuperación de sistemas en ambientes On-premise según lo indicado
en el mapa de riesgos del área.
6. Generar copias de seguridad de los diferentes elementos de software de la entidad según
sus políticas internas.
7. Contribuir en la elaboración, planeación y ejecución de simulacros de restauraciones de las
copias de seguridad de los diferentes componentes de software.
8. Diligenciar completa y correctamente cada vez que así aplique las correspondientes:
Bitácoras, Indicadores y Metas Físicas de Servicios Tecnológicos desde el componente de
Copias de seguridad y Monitoreo.
9. Entregar toda la documentación relacionada con el objeto contractual que le sea solicitada
por el supervisor del contrato dentro de los tiempos establecidos.
10. Las demás que sean asignadas por el(a) Supervisor(a) y que tengan relación con el objeto _x000D_</t>
  </si>
  <si>
    <t>14-44-101228149</t>
  </si>
  <si>
    <t>FOR-022-2025</t>
  </si>
  <si>
    <t>CO1.PCCNTR.7278808</t>
  </si>
  <si>
    <t>2025-3-001803</t>
  </si>
  <si>
    <t>WILFREDO AUGUSTO ARÉVALO MENDOZA</t>
  </si>
  <si>
    <t>ESPECIALIZACIÓN EN DERECHO ADMINISTRATIVO</t>
  </si>
  <si>
    <t>wilfredoaugusto1984@yahoo.com</t>
  </si>
  <si>
    <t>FOR_22: Prestar servicios profesionales a la UPRA para apoyar desde el componente jurídico
el seguimiento a los lineamientos en materia de ordenamiento productivo y ordenamiento
social de la propiedad.</t>
  </si>
  <si>
    <t>1. Concertar con el supervisor un plan de actividades a desarrollar que contenga las
actividades necesarias para el cumplimiento del contrato.
2. Contribuir desde el componente jurídico en reuniones, comités y clínicas jurídicas
relacionadas con el objeto del contrato cuando sea necesario, así como para el
cumplimiento de fallos judiciales, para lo cual deberá dar previo aviso al supervisor del
presente contrato.
3. Contribuir desde el componente jurídico en la elaboración o revisión de proyectos de
ley, actos administrativos y documentos afines en lo concerniente a procesos
relacionados con el objeto del contrato.
4. Acompañar desde el componente jurídico en la revisión de documentos que sirvan
como soporte para los Proyectos de Ley que se propongan en el marco del objeto del
contrato, así como de los actos administrativos que adopten lineamientos.
5. Contribuir desde el componente jurídico y en cumplimiento del objeto contractual en
los procesos para el cumplimiento de las metas establecidas en el proyecto de
inversión 2025.
6. Tramitar desde el componente jurídico respuestas a peticiones ciudadanas, solicitud
de informes de congresistas, requerimientos de entes de control, y solicitudes de
información y apoyo de autoridades judiciales.
7. Participar en la estrategia de defensa judicial de la entidad, en los distintos litigios y
procesos que se adelanten contra ésta, así como en la sustanciación y practica de
pruebas dentro de los procesos disciplinarios que adelante la Asesoría Jurídica de la
Dirección General de la entidad.
8. Planear, gestionar y participar en los talleres y reuniones internas y externas
relacionadas con la definición de lineamientos, criterios e instrumentos de
ordenamiento social de la propiedad rural, cuando sea solicitado, así como realizar
visitas de campo que sean requeridas.
9. Cumplir las demás que le sean asignadas por parte del supervisor del contrato, junto
con la presentación de informes mensuales respecto de las actividades desarrolladas
durante la ejecución y desarrollo del objeto contractual, sin perjuicio de los informes
adicionales que le sean solicitados por el Supervisor.</t>
  </si>
  <si>
    <t>14-44-101228141</t>
  </si>
  <si>
    <t>Indisponibilidad de la plataforma SECOP II</t>
  </si>
  <si>
    <t>DOTA-131-2025</t>
  </si>
  <si>
    <t xml:space="preserve">
CO1.PCCNTR.7310714</t>
  </si>
  <si>
    <t xml:space="preserve"> 2025-3-001864</t>
  </si>
  <si>
    <t>FABIAN STEVEN PEÑALOZA</t>
  </si>
  <si>
    <t>MAGÍSTER EN PLANIFICACIÓN TERRITORIAL Y GESTIÓN AMBIENTAL</t>
  </si>
  <si>
    <t>FS.PENALOZA.R@GMAIL.COM</t>
  </si>
  <si>
    <t>Prestar servicios profesionales a la UPRA para apoyar la actualización de la frontera agrícola nacional y su articulación al ordenamiento territorial y el ámbito marino costero.</t>
  </si>
  <si>
    <t>1. Gestionar la información que permita la actualización de la Frontera Agrícola nacional con
los sectores e instituciones que sean identificados.
2. Analizar y documentar la información suministrada por diferentes sectores y entidades, que
permita soportar el proceso de actualización de la Frontera Agrícola Nacional y disponerla  en el instrumento definido por la asesoría técnica en coordinación con la oficina TIC para
la respectiva disposición en el SIPRA.
3. Elaborar el documento técnico de actualización de la frontera agrícola nacional,
identificando los elementos de análisis, acciones y alternativas para la gestión de
conflictos socioambientales al interior y fuera de la frontera agrícola nacional, que
aporte a la armonización de interés y planificación intersectorial en el suelo rural y la
convivencia entre la actividad agropecuaria con al menos un sector productivo y/o
económico caracterizado y articulado al ordenamiento territorial en el marco del artículo
32 de la ley 2294 y niveles de prevalencia.
4. Realizar el seguimiento a los convenios y/o sentencias relacionadas con su objeto
contractual.
5. Elaborar conceptos técnicos y presentaciones que le sean requeridos en el marco de
proyectos normativos, derechos de petición, lineamientos, criterios e instrumentos que
desarrolle la UPRA, y demás conceptos que le sean solicitados de acuerdo con el
objeto contractual.
6. Participar en reuniones, talleres, mesas técnicas sectoriales, agendas interministeriales
y capacitaciones, relacionadas con el objeto del contrato que se adelanten con las
áreas técnicas de la entidad, con otras entidades del sector agropecuario o con otros
sectores, que se desarrollen dentro o fuera de la ciudad.
7. Gestionar y analizar la información que permita conceptualizar e incorporar el
componente marino costero en el proceso de la actualización de la frontera.
8. Realizar los aportes técnicos al prototipo de visualización en el SIPRA relacionado con
restricciones y áreas condicionadas de la frontera agrícola conforme a los avances
existentes y en coordinación con la oficina TIC, como aporte al proceso de actualización
de la frontera agrícola nacional.
9. Gestionar, espacios interinstitucionales e intersectoriales relacionadas con el objeto
contractual y realizar el seguimiento a las agendas intersectoriales que le sean
designadas.
10. Documentar la formulación o actualización del procedimiento del cual participa.
11. Las demás asignadas por el supervisor y relacionadas con el objeto del contrato.</t>
  </si>
  <si>
    <t>ADRIANA PEREZ OROZCO</t>
  </si>
  <si>
    <t xml:space="preserve">
14-46-101131373</t>
  </si>
  <si>
    <t>DOTA-088-2025</t>
  </si>
  <si>
    <t>CO1.PCCNTR.7310790</t>
  </si>
  <si>
    <t>2025-3-001865</t>
  </si>
  <si>
    <t>YADIRA LUZ PEÑA NARANJO</t>
  </si>
  <si>
    <t>TRABAJADORA SOCIAL</t>
  </si>
  <si>
    <t>MAGÍSTER EN GEOGRAFÍA</t>
  </si>
  <si>
    <t>yadiluznaranjo@gmail.com</t>
  </si>
  <si>
    <t>Prestar servicios profesionales a la UPRA desde el componente social y participativo en el
proceso de identificación y declaratoria de las áreas de protección para la producción de
alimentos.</t>
  </si>
  <si>
    <t>1. Concertar con el supervisor el plan de trabajo que contenga las actividades por realizar,
productos entregables, cronograma de actividades y propuestas de mejora del proceso en
caso de que existan, el cual se entregará dentro del primer mes siguiente al inicio del
contrato, debiéndose efectuar los ajustes al mismo en caso de ser requeridos. En función
del plan de trabajo generar los informes de seguimiento a la gestión que le sean solicitados
por la supervisión del contrato.
2. Apoyar el liderazgo desde el componente social y participativo del proceso de la
identificación y declaratoria de las áreas de protección para la producción de alimentos -
APPA y/o las áreas de especial interés para proteger el derecho humano a la alimentación,
en los territorios priorizados por el Ministerio de Agricultura y Desarrollo Rural, mediante la
gestión, consecución, análisis y procesamiento de la información necesaria para el
proceso.
3. Contribuir en la elaboración, revisión y ajuste de documentos técnicos relacionados con
el proceso de identificación y declaratoria de las APPA desde el componente social y
participativo.
4. Elaborar documentos, presentaciones, conceptos, solicitudes de información, de análisis
y elaborar los estándares apropiados para documentos técnicos (especificación técnica,
informe calidad, metadato, entrega repositorio), cuando sea solicitado y organizar las
evidencias técnicas del proceso a cargo, de acuerdo con la estructura de las TRD de la
UPRA y las especificaciones de TIC.
5. Planear, gestionar y participar en los talleres y reuniones internas y externas
relacionadas con la definición de lineamientos, criterios e instrumentos necesarios para el
proceso de identificación y declaratoria de las APPA, cuando sea solicitado, así como
realizar visitas de campo que sean requeridas.
6. Apoyar a la Entidad en la emisión de conceptos técnicos y elaboración de respuestas a
requerimientos relacionados con la identificación y declaratoria de las áreas de protección
para la producción de alimentos - APPA y/o las áreas de especial interés para proteger el derecho humano a la alimentación y el ordenamiento territorial desde el componente social,
cuando sea requerido.
7. Apoyar al supervisor del contrato de la Dirección de OPMT desde el componente social
en el seguimiento y vigilancia de los contratos de prestación de servicios que este tenga a
cargo, así como en la revisión y consolidación de los documentos y/o productos que se
deriven del objeto y obligaciones de los contratos.
8. Elaborar un informe final que contenga la sistematización de las labores realizadas para el cumplimiento del objeto del contrato, lecciones aprendidas, conclusiones y recomendaciones._x000D_</t>
  </si>
  <si>
    <t xml:space="preserve">
21-46-101106407</t>
  </si>
  <si>
    <t>ADICIÓN Y PRÓRROGA DEL CONTRATO</t>
  </si>
  <si>
    <t>DOTA-071-2025</t>
  </si>
  <si>
    <t>CO1.PCCNTR.7313021</t>
  </si>
  <si>
    <t>2025-3-001925</t>
  </si>
  <si>
    <t>JECSAN CONTRERAS BASTIDAS</t>
  </si>
  <si>
    <t>ESPECIALIZACIÓN EN GESTIÓN DE ENTIDADES TERRITORIALES</t>
  </si>
  <si>
    <t>jecsan.cbs79@gmail.com</t>
  </si>
  <si>
    <t>Prestar servicios profesionales para brindar apoyo desde lo jurídico a UPRA, en los asuntos relacionados con el Ordenamiento social de la Propiedad y mercado de tierras.</t>
  </si>
  <si>
    <t>1. Concertar con el supervisor un plan individual de actividades a desarrollar para la
consecución del objeto contractual, teniendo en cuenta la programación y alcances
definidos por la UPRA, realizar los ajustes al mismo en caso de ser requerido; así como
reportar sus avances periódicos con los respectivos soportes.
2. Apoyar a la UPRA desde el componente jurídico en la elaboración y revisión de
boletines y documentos técnicos de Ordenamiento Social de la Propiedad donde se
formulen lineamientos, diagnósticos, criterios e instrumentos en las áreas de protección
para la producción de alimentos (APPA), a fin de fortalecer el área de gestión territorial.
3. Apoyar en la elaboración de respuestas, de los distintos de requerimientos
relacionados con las Estrategias de Gestión para la Regularización de la Propiedad
Rural, formuladas por la UPRA.
4. Apoyar en la proyección revisión de actos administrativos requeridos para la adopción
o implementación de lineamientos, criterios e instrumentos de Ordenamiento Social de
la Propiedad.
5. Apoyar la elaboración, revisión y ajuste de documentos, versiones diagramadas,
matrices, mapas, análisis alfanuméricos y gráficos, cualitativos y cuantitativos,
prototipos funcionales y demás insumos generados por la UPRA, relacionados con el
objeto del contrato.
6. Diligenciar los formatos del sistema de gestión de calidad necesarios para el
cumplimiento del objeto del contrato como los estándares de información para los
productos técnicos de UPRA (especificación técnica, metadato de los productos y
reporte de calidad), solicitud de análisis de información, entre otros.
7. Apoyar a la UPRA en la atención de PQRS, derechos de petición, solicitudes internas
y externas que le sean asignados y asistir a las reuniones programadas por la UPRA
en los temas relacionados con el objeto del contrato.
8. Participar en reuniones, comités, clínicas jurídicas relacionados con el objeto del
contrato cuando sea convocado o delegado por parte del supervisor del contrato o por
la Dirección General de la entidad, en lo relacionado con el cumplimiento de fallos
judiciales, Comités Directivos de la Agencia Nacional de Tierras, entre otros y
relacionadas con la definición de lineamientos, criterios e instrumentos de
ordenamiento social de la propiedad rural, cuando sea solicitado, así como realizar
visitas de campo que sean requeridas.
9. Apoyar en la elaboración o revisión de Proyectos de Ley, actos administrativos,
conceptos, respuestas a requerimientos en lo concerniente a procesos relacionados
con el Ordenamiento Social de la Propiedad con enfoque diferencial y el Mercado de Tierras, como lo son las Zonas de Reserva Campesina, Agricultura Campesina Familiar
y Comunitaria, APPA, Paisaje Agropecuario, Unidad Agrícola Familiar, todas las demás
áreas jurídicas que se requieran en desarrollo de la Estrategia de Fortalecimiento
Institucional.
10. Ejercer como apoyo a la supervisión en contratos o convenios a los que sea designado
en la revisión y consolidación de los documentos y/o productos que se deriven del
objeto y obligaciones de los contratos.
11. Desplazarse al lugar que sea requerido para el cumplimiento de su objeto contractual.
12. Apoyar la gestión y análisis desde el componente jurídico, para fortalecer la planeación
estratégica, en el proceso de actualización de la frontera agrícola nacional con las
autoridades ambientales y entidades competentes, mediante la elaboración de
conceptos jurídicos y el acompañamiento a los espacios de trabajo que se deriven de
los mismos a fin de fortalecer el área de gestión territorial.
13. Apoyar, analizar, gestionar y asesorar jurídicamente los temas relacionados con el
Ordenamiento Social de la Propiedad y Mercado de Tierras para la identificación de
áreas de protección para la producción de alimentos - APPA en los departamentos y
municipios priorizados, para el cumplimiento de los objetivos contemplados en la
Estrategia de Fortalecimiento Institucional.
14. Organizar, participar y documentar reuniones, comités, clínicas jurídicas relacionados
con el objeto del contrato cuando sea convocado o delegado por parte del supervisor
del contrato o por la Dirección General de la entidad, en lo relacionado con el
cumplimiento de fallos judiciales, Comités Directivos de la Agencia Nacional de Tierras,
entre otros y relacionadas con la definición de lineamientos, criterios e instrumentos de
ordenamiento social de la propiedad rural, cuando sea solicitado, así como realizar
visitas de campo que sean requeridas.
15. Las demás asignadas por el supervisor y relacionadas con el objeto del contrato.</t>
  </si>
  <si>
    <t>LINA EUGENIA DAZA ROJAS</t>
  </si>
  <si>
    <t>14-44-101228182</t>
  </si>
  <si>
    <t>DOTA-109-2025</t>
  </si>
  <si>
    <t>CO1.PCCNTR.7313670</t>
  </si>
  <si>
    <t>2025-3-001885</t>
  </si>
  <si>
    <t>CAROLINA MORERA AMAYA</t>
  </si>
  <si>
    <t>cmoreraa@gmail.com</t>
  </si>
  <si>
    <t>Prestar servicios profesionales a la UPRA para gestionar y consolidar los objetos territoriales de la UPRA y apoyar las actividades relativas al territorio rural asociado al Sistema de Administración de Tierras - SAT en el marco de la Comisión de Ordenamiento Territorial - COT, el Consejo Superior de la Administración y Ordenamiento del Suelo Rural - CSAOSR y la política de Catastro Multipropósito; así como apoyar el fortalecimiento de la política sectorial agropecuaria de las entidades territoriales.</t>
  </si>
  <si>
    <t>1. Concertar con el supervisor un plan de trabajo individual con actividades, productos,
cronograma y propuestas de mejora del proceso en caso que existan, el cual debe
ajustarlo en caso de requerírselo y entregarlo dentro del primer mes siguiente al inicio
del contrato; así como deberá generar tanto los informes de gestión que le sean
solicitados por la supervisión relacionados con el objeto del contrato y en función del
plan de trabajo, como un informe final de gestión que describa las actividades
desarrolladas, los productos generados y entregados en la ejecución del contrato,
lecciones aprendidas y recomendaciones.
2. Asistir y apoyar a las mesas técnicas destinadas a la identificación de Derechos,
Restricciones y Responsabilidades de los objetos territoriales de la UPRA en el marco
del Sistema de Administración del Territorio - SAT, así como apoyar la construcción de
los modelos extendidos de los objetos territoriales UPRA, tanto de los documentos
técnicos de soporte y documentación técnico jurídica como de la proyección de los
formatos y requisitos de cara a su adopción e implementación de parte del MADR, y su
disposición en el repositorio ICDE en articulación con el SAT.
3. Participar en los mecanismos e instancias para la resolución de los conflictos relativos
al territorio asociados al SAT en el marco de la Comisión de Ordenamiento Territorial -
COT y el Consejo Superior de la Administración y Ordenamiento del Suelo Rural -
CSAOSR; así como para la definición de lineamientos y estándares técnicos en la
gestión de la información técnica, jurídica y geoespacial de las determinantes de
ordenamiento territorial (art. 10 de la ley 388 de 1997) y de otras áreas (Art. 35 de la
Ley 2294 de 2023).
4. Apoyar técnicamente la gestión y seguimiento a los memorandos de entendimiento
asignados por la supervisión, suscritos entre las Gobernaciones y la UPRA, así como el reporte de avance de las áreas de colaboración convenidas, respecto de la ejecución
de las actividades dispuestas en los planes de trabajo.
5. Apoyar la generación de contenidos relacionados con la gestión territorial, las temáticas
de la identificación de las Áreas de Protección para la Producción de Alimentos- APPA
y los contenidos solicitados por la supervisión del contrato en el marco de sus
obligaciones, para ser dispuestos en la página web de la entidad; así como su gestión,
revisión y logística para este cometido.
6. Orientar y apoyar las solicitudes de gestión territorial en los territorios priorizados por
la DOPMT de conformidad con la oferta institucional.
7. Asistir y apoyar las reuniones relacionadas con la gestión adelantada por el equipo de
trabajo de gestión territorial, como el seguimiento a actividades, capacitaciones, mesas
técnicas y jornadas metodológicas que le sean asignadas relacionadas con el objeto
del contrato.
8. Elaborar documentos técnicos, presentaciones, conceptos, respuestas a
requerimientos, solicitudes de información de análisis, informes de avance y elaborar
los estándares de calidad apropiados para documentos técnicos cuando sea solicitado
y organizar las evidencias técnicas del proceso a cargo de acuerdo con la estructura
de las TRD de la UPRA</t>
  </si>
  <si>
    <t>ADRIÁN SMITH MANRIQUE GOMEZ</t>
  </si>
  <si>
    <t>14-44-101228172</t>
  </si>
  <si>
    <t>DOTA-093-2025</t>
  </si>
  <si>
    <t>CO1.PCCNTR.7314826</t>
  </si>
  <si>
    <t>2025-3-001924</t>
  </si>
  <si>
    <t>NATALIA ANDREA MONTES DELGADO</t>
  </si>
  <si>
    <t>natysm@gmail.com</t>
  </si>
  <si>
    <t>Prestar servicios profesionales a la UPRA para apoyar en el marco del ordenamiento y el uso eficiente del suelo rural agropecuario, desde el componente técnico y catastral, la formulación e implementación de lineamientos, criterios e instrumentos de Ordenamiento Social de la Propiedad Rural, relacionados con las Áreas de Protección para la Producción de Alimentos -APPA</t>
  </si>
  <si>
    <t>1. Concertar con el supervisor un plan de trabajo individual para la consecución del objeto
contractual, teniendo en cuenta la programación y alcances definidos por la Dirección
de Ordenamiento de la Propiedad y Mercado de Tierras de la UPRA. Realizar los
ajustes al mismo en caso de ser requerido, así como reportar sus avances periódicos
con los soportes respectivos.
2. Contribuir en la elaboración o ajuste de lineamientos, criterios, instrumentos, conceptos
y documentos técnicos de Ordenamiento Social de la Propiedad Rural asociados con
las Áreas de Protección para la Producción de Alimentos -APPA- y/o territorios
priorizados, desde el componente técnico y catastral.
3. Apoyar a la UPRA en la articulación interinstitucional en temas de Ordenamiento Social
de la Propiedad Rural, asociados con gestión de información, consejos directivos,
orientación de política, generación de lineamientos y la identificación y declaratoria de
las Áreas de Protección para la Producción de Alimentos - APPA.
4. Apoyar la elaboración, revisión y ajuste de documentos, presentaciones, conceptos
técnicos, artículos técnicos, procesos de diagramación, matrices, mapas, prototipos
funcionales, boletines, procesos de línea base, atención de respuestas a peticionarios,
solicitudes de información a entidades, solicitudes de análisis y gestión de información
ante TIC del tema de ordenamiento social de la propiedad.
5. Participar y gestionar talleres, mesas de difusión, reuniones internas y reuniones
externas relacionadas con la definición de lineamientos, criterios e instrumentos de
Ordenamiento Social de la Propiedad Rural, cuando sea solicitado, así como realizar
visitas de campo que sean requeridas.
6. Diligenciar los formatos del sistema de gestión de calidad de la UPRA necesarios para
el cumplimiento del objeto del contrato como son especificaciones técnicas, informes de evaluación de calidad, metadatos y de entrega a repositorio, y organizar las
evidencias técnicas del proceso a cargo, de acuerdo con la estructura de las TRD de
la UPRA y las especificaciones de la oficina TIC.
7. Entregar un informe final al supervisor que describa las actividades desarrolladas, los
productos generados durante la ejecución del contrato, lecciones aprendidas y
recomendaciones._x000D_</t>
  </si>
  <si>
    <t>14-44-101228186</t>
  </si>
  <si>
    <t>DOTA-075-2025</t>
  </si>
  <si>
    <t>CO1.PCCNTR.7318381</t>
  </si>
  <si>
    <t>2025-3-002017</t>
  </si>
  <si>
    <t>ANDREA DEL ROSARIO RAMIREZ DAZA</t>
  </si>
  <si>
    <t>MERCADEO AGROPECUARIO</t>
  </si>
  <si>
    <t>MAGÍSTER EN CIENCIAS AGRARIAS</t>
  </si>
  <si>
    <t>ramirezdaza.andrea@gmail.com</t>
  </si>
  <si>
    <t>Prestar servicios profesionales a la UPRA para orientar la priorización de alternativas productivas agropecuarias en territorios estratégicos.</t>
  </si>
  <si>
    <t xml:space="preserve">1. Elaborar el cronograma del proceso, incluyendo talleres y reuniones y hacer el seguimiento
mensual respectivo, entregando oportunamente el reporte de avance de metas físicas.
2. Orientar el proceso de priorización de alternativas productivas agropecuarias y alternativas
promisorias para territorios estratégicos y elaborar el documento técnico correspondiente
para territorios a cargo.
3. Elaborar documentos y realizar análisis de información estadística, presentaciones,
conceptos técnicos, solicitudes de información, de análisis, cronograma individual de
trabajo y elaborar los estándares apropiados (especificación técnica, informe calidad,
metadato, entrega repositorio) cuando se requiera.
4. Apoyar la aplicación de protocolos para los talleres, ejercer el rol de facilitador de estos
cuando le corresponda y participar en las reuniones de seguimiento programadas con el
equipo y en las citaciones a eventos internos o externos relacionados con el objeto del
contrato y atender comisiones de servicio cuando le sea solicitado. </t>
  </si>
  <si>
    <t>FIDEL ANTONIO LONDOÑO STIPANOVIC</t>
  </si>
  <si>
    <t>14-44-101228345</t>
  </si>
  <si>
    <t>INFO-054-2025</t>
  </si>
  <si>
    <t>CO1.PCCNTR.7310867</t>
  </si>
  <si>
    <t>2025-3-001975</t>
  </si>
  <si>
    <t xml:space="preserve">80111711
81111500 </t>
  </si>
  <si>
    <t>EDVARD FREDERICK BAREÑO CASTELLANOS</t>
  </si>
  <si>
    <t>frederickbareno@gmail.com</t>
  </si>
  <si>
    <t>Prestar servicios profesionales a la UPRA para apoyar el desarrollo de componentes de
software para los sistemas de información de la entidad.</t>
  </si>
  <si>
    <t>1. Apoyar las actividades de desarrollo de software y mantenimiento de aplicaciones web
utilizando tecnologías web y frameworks.
2. Apoyar las actividades de diseño y desarrollo de software de backend de aplicaciones
utilizando lenguajes y frameworks.
3. Documentar el código y los procesos de desarrollo para facilitar el mantenimiento y futuras
actualizaciones.
4.Las demás actividades asignadas por el supervisor asociadas al cumplimiento del objeto del
contrato.</t>
  </si>
  <si>
    <t>14-44-101228226</t>
  </si>
  <si>
    <t>DOTA-005-2025</t>
  </si>
  <si>
    <t>CO1.PCCNTR.7318730</t>
  </si>
  <si>
    <t>2025-3-001995</t>
  </si>
  <si>
    <t xml:space="preserve"> JHONATAN ÁLVAREZ</t>
  </si>
  <si>
    <t>jhonatan.js@gmail.com</t>
  </si>
  <si>
    <t>320 3437647</t>
  </si>
  <si>
    <t>Prestar servicios profesionales a la UPRA para apoyar en los aspectos relacionados con el componente técnico en administración, operación y conservación de proyectos y distritos de ADT de los productos a elaborar en el marco del proceso de adecuación de Adecuación de Tierras en sus diferentes etapas.</t>
  </si>
  <si>
    <t>1. Implementar y validar desde el componente técnico en administración, operación y
conservación de proyectos y distritos de ADT la metodología para realizar el monitoreo de
desempeño para los procesos de adecuación de tierras en los distritos de adecuación de
tierras que se seleccionen, así como en la elaboración de la información ExAnte requerida
para la evaluación.
2. Realizar desde su perfil profesional la revisión, actualización y complementación de la Guía
de Preinversión en Proyectos de Adecuación de Tierras incorporando las modificaciones al
proceso de ADT y definiendo los formatos para estandarizar los informes que presenten los
consultores en las 4 fases (Idea, perfil, prefactibilidad y factibilidad)
3. Participar en las reuniones de seguimiento periódicas con el equipo de trabajo, así como
participar técnicamente en las citaciones de eventos internos o externos relacionados con
el objeto del contrato que requiera la UPRA.
4. Diligencias los formatos del sistema de gestión integrado - SGI de la UPRA, como:
especificaciones técnicas, metadatos, solicitud de análisis de información, informe técnico
de reunión, actas de reunión, e informes de evaluación de calidad de los documentos
técnicos y productos relacionados con el objeto del contrato; así como en la formulación de
la propuesta del procedimiento del componente de Adecuación de Tierras.
5. Las demás que sean asignadas y surjan como consecuencia de la ejecución del objeto
contractual, entre ellas desplazarse a los lugares que le sean asignados._x000D_</t>
  </si>
  <si>
    <t>LEONARDO CARLOS BETTIN ALVAREZ</t>
  </si>
  <si>
    <t>360 47 994000039538
360 47 994000039538-1</t>
  </si>
  <si>
    <t>27/01/2025
29/01/2025</t>
  </si>
  <si>
    <t>DOTA-006-2025</t>
  </si>
  <si>
    <t>CO1.PCCNTR.7317996</t>
  </si>
  <si>
    <t xml:space="preserve"> 2025-3-002008</t>
  </si>
  <si>
    <t>KAREM LORENA ARIZA ZAMBRANO</t>
  </si>
  <si>
    <t>loaka@hotmail.com</t>
  </si>
  <si>
    <t>Prestar servicios profesionales a la UPRA para apoyar en los aspectos legales relacionados con los procesos de adecuación de tierras, así como la elaboración de conceptos,herramientas normativas y/o lineamientos en los ámbitos administrativo, ambiental y agrario, para el uso eficiente del suelo y adecuación de tierras</t>
  </si>
  <si>
    <t>1. Atender las solicitudes, consultas, conceptos e informes jurídicos de carácter
administrativo, civil, agrario y/o ambiental requeridos por la UPRA, relacionados con
los asuntos de competencia de la Dirección de Uso Eficiente del Suelo y Adecuación
de Tierras.
2. Brindar apoyo en el diseño, formulación, revisión y ajuste de instrumentos, criterios,
lineamientos, manuales, metodologías y documentos técnicos que faciliten la toma de
decisiones y el seguimiento de los procesos de adecuación de tierras.
3. Elaborar lineamientos técnicos desde el componente del objeto del contrato sobre el
Uso Eficiente del Suelo, de competencia de la Dirección de Uso Eficiente del Suelo y
Adecuación de Tierras.
4. Participar en reuniones periódicas de seguimiento con el equipo de trabajo y asistir
técnicamente a eventos internos o externos relacionados con el objeto del contrato,
colaborando en los procesos de sistematización y logística requeridos
5. Diligenciar los formatos del sistema de gestión integrado-SGI de la UPRA de los
documentos técnicos y productos relacionados con el objeto del contrato, así como en
la formulación de la propuesta del procedimiento que le correspondan a la Dirección de
Uso Eficiente y Adecuación de Tierras.
6. Realizar otras actividades que surjan como consecuencia de la ejecución del
contrato, incluyendo desplazamientos a los lugares asignados para cumplir con el
objeto contractual.</t>
  </si>
  <si>
    <t xml:space="preserve">ELKIN PAUL RODRIGUEZ SAENZ </t>
  </si>
  <si>
    <t>11-46-101072006</t>
  </si>
  <si>
    <t>DOTA-090-2025</t>
  </si>
  <si>
    <t>CO1.PCCNTR.7317591</t>
  </si>
  <si>
    <t>2025-3-001884</t>
  </si>
  <si>
    <t>DANIEL FELIPE GALINDO GUZMAN</t>
  </si>
  <si>
    <t>SOCIOLOGIA</t>
  </si>
  <si>
    <t>dfelipe6g@gmail.com</t>
  </si>
  <si>
    <t>Prestar servicios profesionales a la UPRA como apoyo en la consolidación del componente social en el marco de la identificación y declaratoria de las áreas de protección para la producción de alimentos.</t>
  </si>
  <si>
    <t>1. Concertar con el supervisor el plan de trabajo que contenga las actividades por realizar,
productos entregables, cronograma de actividades y propuestas de mejora del proceso en
caso de que existan, el cual se entregará dentro del primer mes siguiente al inicio a la
ejecución del contrato, debiéndose efectuar los ajustes al mismo en caso de ser
requeridos. En función del plan de trabajo, generar los informes de seguimiento a la gestión
que le sean solicitados por la supervisión del contrato.
2. Apoyar en la elaboración y ajuste de insumos y documentos técnicos relacionados con
el proceso de identificación y declaratoria de las APPA y/o las áreas de especial interés
para proteger el derecho humano a la alimentación desde el componente social y
participativo.
3. Elaborar documentos, presentaciones, conceptos, solicitudes de información, de análisis
y elaborar los estándares apropiados para documentos técnicos (especificación técnica,
informe calidad, metadato, entrega repositorio) cuando sea solicitado y organizar las
evidencias técnicas del proceso a cargo, de acuerdo con la estructura de las TRD de la
UPRA y las especificaciones de TIC.
4. Gestionar y participar en los talleres y reuniones internas y externas relacionadas con la
definición de lineamientos, criterios e instrumentos necesarios para el proceso de
identificación y declaratoria de las APPA, cuando sea solicitado, así como contribuir en los
procesos de socialización y participación ciudadana de los procesos de APPA.
5. Apoyar a la Entidad en la emisión de conceptos técnicos y elaboración de respuestas a
requerimientos relacionados con la identificación y declaratoria de las áreas de protección
para la producción de alimentos - APPA y/o las áreas de especial interés para proteger el
derecho humano a la alimentación y el ordenamiento territorial desde el componente social,
cuando sea requerido.
6. Elaborar un informe final que contenga la sistematización de las labores realizadas para
el cumplimiento del objeto del contrato, lecciones aprendidas, conclusiones y
recomendaciones.</t>
  </si>
  <si>
    <t>11-44-101247013</t>
  </si>
  <si>
    <t>DOTA-125-2025</t>
  </si>
  <si>
    <t>CO1.PCCNTR.7315440</t>
  </si>
  <si>
    <t>2025-3-001883</t>
  </si>
  <si>
    <t>JOHANNA GARCIA TOVAR</t>
  </si>
  <si>
    <t>MEDICINA VETERINARIA Y ZOOTECNIA</t>
  </si>
  <si>
    <t>MAGÍSTER EN ADMINISTRACIÓN</t>
  </si>
  <si>
    <t>Johanna33259@gmail.com</t>
  </si>
  <si>
    <t>Prestar servicios profesionales a la UPRA para fortalecer la política sectorial agropecuaria mediante la gestión territorial direccionada al apoyo y fortalecimiento de las entidades territoriales y su gestión de planificación del componente rural.</t>
  </si>
  <si>
    <t>1. Concertar con el supervisor un plan de trabajo individual con actividades, productos,
cronograma y propuestas de mejora del proceso en caso que existan, el cual debe
ajustarlo en caso de requerírselo y entregarlo dentro del primer mes siguiente a inicio
de la ejecución del contrato; así como deberá generar tanto los informes de gestión
que le sean solicitados por la supervisión relacionados con el objeto del contrato y en
función del plan de trabajo, como un informe final de gestión que describa las
actividades desarrolladas, los productos generados y entregados en la ejecución del
contrato, lecciones aprendidas y recomendaciones.
2. Apoyar técnicamente las acciones de Gestión Territorial requeridas por la DOPMT para
fortalecer la política sectorial agropecuaria, principalmente encaminadas a orientar y
apoyar la coordinación del seguimiento a la ejecución de los memorandos de
entendimiento suscritos entre las gobernaciones y la UPRA, mediante el reporte de
avance de las actividades de cada una de las áreas de colaboración convenidas.
3. Orientar y apoyar la definición y consolidación del Plan de Acción de las agendas
territoriales sectoriales por departamento cuya implementación será liderada por el
MADR.
4. Orientar y apoyar las solicitudes de gestión territorial en los territorios priorizados por
la DOPMT de conformidad con la oferta institucional.
5. Asistir y apoyar las reuniones relacionadas con la gestión adelantada por el equipo de
trabajo de gestión territorial, como el seguimiento a actividades, capacitaciones, mesas
técnicas y jornadas metodológicas que le sean asignadas relacionadas con el objeto
del contrato.
6. Elaborar documentos técnicos, presentaciones, conceptos, respuestas a
requerimientos, solicitudes de información de análisis, informes de avance y elaborar
los estándares de calidad apropiados para documentos técnicos cuando sea solicitado
y organizar las evidencias técnicas del proceso a cargo de acuerdo con la estructura de las TRD de la UPRA. 
7. Apoyar al supervisor del contrato de la DOPMT desde el componente técnico en el
seguimiento y vigilancia de los contratos que tenga a cargo, así como en la revisión y consolidación de los documentos y/o productos que se deriven del objeto y obligaciones de los contratos._x000D_</t>
  </si>
  <si>
    <t>14-44-101228234</t>
  </si>
  <si>
    <t>DOTA-022-2025</t>
  </si>
  <si>
    <t>CO1.PCCNTR.7318136</t>
  </si>
  <si>
    <t>2025-3-001874</t>
  </si>
  <si>
    <t>ISABEL CRISTINA BECERRA YAÑEZ</t>
  </si>
  <si>
    <t xml:space="preserve">ESPECIALIZACIÓN EN PLANEACIÓN Y ADMINISTRACIÓN DEL DESARRROLLO REGIONAL </t>
  </si>
  <si>
    <t>yabeis@yahoo.com.ar</t>
  </si>
  <si>
    <t>Prestar servicios profesionales a la UPRA para apoyar la elaboración de lineamientos de mercado de tierras rurales en los sistemas productivos priorizados por la UPRA.</t>
  </si>
  <si>
    <t xml:space="preserve">1. Concertar con el supervisor un plan de trabajo individual y cronograma para la consecución
del objeto contractual, teniendo en cuenta la programación y alcances definidos por la UPRA,
así como efectuar los ajustes al mismo en caso de ser requeridos.
2. Apoyar la elaboración de lineamientos de mercado de tierras rurales en la línea base, el
análisis situacional, la prospectiva, los lineamientos de política, el plan de acción y la
reconversión productiva de los sistemas productivos priorizados.
3. Apoyar a la UPRA en la elaboración de estudios y documentos de mercado de tierras rurales
y de gestión y financiación del suelo rural que sean asignados por el supervisor del contrato.
4.Elaborar documentos, conceptos técnicos e informes solicitados por la Dirección de
Ordenamiento de la Propiedad y Mercado de Tierras relacionados con el objeto contractual.
5. Apoyar a la UPRA en la elaboración de estrategias y herramientas asociadas a la difusión
de las temáticas de ordenamiento social de la propiedad y mercado de tierras definidas por el
supervisor del contrato.
6. Apoyar al supervisor en el seguimiento y control técnico de los documentos y/o productos
que se deriven del objeto y las obligaciones de los contratos definidos por el supervisor del
contrato.
7. Apoyar la interacción y articulación con los diferentes proyectos institucionales y equipos de
trabajo intra e interinstitucionales, así como en los trabajos de campo relacionados y
requeridos para el desarrollo del objeto del contrato y las actividades y gestiones requeridas
para programar, convocar y documentar la socialización de resultados parciales y finales y
asistir a las mismas.
8. Apoyar el diligenciamiento de formatos del sistema de gestión integrado - SGI de la UPRA,
como: estructuración y seguimiento de proyectos operativos, especificaciones técnicas,
metadatos, solicitud de análisis de información, informe técnico de reunión, actas de reunión,
e informes de evaluación de calidad de los documentos técnicos y productos relacionados con
el objeto del contrato. 
9. Elaborar un informe final de actividades que incluya las actividades ejecutadas, los
productos entregados y las lecciones aprendidas.
</t>
  </si>
  <si>
    <t>LUIS FERNANDO SANDOVAL SAENZ</t>
  </si>
  <si>
    <t>14-44-101228220</t>
  </si>
  <si>
    <t>FOR-024-2025</t>
  </si>
  <si>
    <t>CO1.PCCNTR.7313068</t>
  </si>
  <si>
    <t>2025-3-001923</t>
  </si>
  <si>
    <t>EDITH MARGARITA RAMÍREZ ARDILA</t>
  </si>
  <si>
    <t>margy.ardila@gmail.com</t>
  </si>
  <si>
    <t>310 2055309</t>
  </si>
  <si>
    <t>Prestar servicios profesionales a la UPRA para apoyar el fortalecimiento de la gestión de información estratégica.</t>
  </si>
  <si>
    <t>1. Concertar con el supervisor un plan de actividades a desarrollar para la consecución del objeto contractual, atendiendo la programación y alcances definidos por la UPRA; así como realizar los ajustes al mismo en caso de ser requerido. 
2. Realizar las actividades requeridas en la implementación de la estrategia 1.9 fortalecer la información estadística de tenencia de la tierra del Plan Estadístico Sectorial Agropecuario (PES) y su adecuada articulación con las otras estrategias contenidas en el PES: conceptos, criterios y categorías de tenencia, diagnóstico estado actual de la información, sistemas de información, planes de calidad y modelos de gestión. 
3. Realizar la caracterización de la información sobre la agricultura campesina, familiar, étnica y comunitaria 
4. Elaborar documentos, conceptos técnicos e informes relacionados con el objeto contractual. 
5. Contribuir en la elaboración de estrategias y herramientas asociadas a la difusión de las temáticas de ordenamiento social de la propiedad y mercado de tierras definidas por el supervisor del contrato. 
6. Contribuir en la debida articulación de la estrategia 1.9 fortalecer la información estadística de tenencia de la tierra con la estrategia del sistema nacional de información rural agropecuaria (SNUIRA), el Sistema de Administración del Territorio SAT y las actividades relacionadas con la sentencia SU288 de 2022, ejecutando las actividades programadas para el efecto.
7. Realizar la consolidación de los documentos que se elaboren, así como su adecuada organización y disposición, en cumplimiento de las estrategias del PES Agropecuario, guardando la respectiva reserva de la información manipulada en ejercicio de las actividades. 
8. Presentar los informes parciales y finales solicitados por la Secretaría Técnica del PES así como así como aquellos que en desarrollo de las actividades sean solicitados por el supervisor del contrato. 
9. Participar en la interacción y articulación con los diferentes proyectos institucionales y equipos de trabajo intra e interinstitucionales, así como en los trabajos de campo relacionados y requeridos para el desarrollo del objeto del contrato y las actividades y gestiones requeridas para programar, convocar y documentar la socialización de resultados parciales y finales y asistir a las mismas. 
10. Realizar el diligenciamiento de formatos del sistema de gestión integrado - SGI de la UPRA, como: estructuración y seguimiento de proyectos operativos, especificaciones técnicas, metadatos, solicitud de análisis de información, informe técnico de reunión, actas de reunión, e informes de evaluación de calidad de los documentos técnicos y productos relacionados con el objeto del contrato. 
11. Cumplir las demás actividades que le requiera el supervisor relacionadas con el objeto del contrato
12. Elaborar un informe final de actividades que incluya las actividades ejecutadas, los
productos entregados y las lecciones aprendidas</t>
  </si>
  <si>
    <t>14-44-101228360</t>
  </si>
  <si>
    <t>DOTA-001-2025</t>
  </si>
  <si>
    <t>CO1.PCCNTR.7318757</t>
  </si>
  <si>
    <t>2025-3-001996</t>
  </si>
  <si>
    <t>JUAN PABLO MACIAS ACEVEDO</t>
  </si>
  <si>
    <t>INGENIERIA CIVIL</t>
  </si>
  <si>
    <t>MAGÍSTER EN HIDROSISTEMA</t>
  </si>
  <si>
    <t>juanpmacias@gmail.com</t>
  </si>
  <si>
    <t>Prestar servicios profesionales a la UPRA para apoyar en los aspectos relacionados con el componente técnico en ingeniería de proyectos hidráulicos de los productos a elaborar en el marco del proceso de adecuación de Adecuación de Tierras en sus diferentes etapas.</t>
  </si>
  <si>
    <t>1. Implementar y validar desde el componente técnico en ingeniería de proyectos hidráulicos la metodología para realizar el monitoreo de desempeño para los procesos de adecuación de tierras en los distritos de adecuación de tierras que se seleccionen, así como en la elaboración de la información ExAnte requerida para la evaluación." 
2. Revisar, actualizar y complementar desde el componente del objeto contractual, la Guía de Preinversión en Proyectos de Adecuación de Tierras incorporando las modificaciones al proceso de ADT y definiendo los formatos para estandarizar los informes que presenten los consultores en las 4 fases (Idea, perfil, prefactibilidad y factibilidad) 
3. Validar la herramienta de análisis multicriterio – HAM, puesta en operación y los requerimientos para su mejoramiento. 
4. Participar en las reuniones de seguimiento periódicas con el equipo de trabajo, así como participar técnicamente en las citaciones de eventos internos o externos relacionados con el objeto del contrato que requiera la UPRA. 
5. Diligenciar los formatos del sistema de gestión integrado - SGI de la UPRA, como: especificaciones técnicas, metadatos, solicitud de análisis de información, informe técnico de reunión, actas de reunión, e informes de evaluación de calidad de los documentos técnicos y productos relacionados con el objeto del contrato; así como en la formulación de la propuesta del procedimiento del componente de Adecuación de Tierras. 
6. Las demás que sean asignadas y surjan como consecuencia de la ejecución del objeto contractual, entre ellas desplazarse a los lugares que le sean asignados.</t>
  </si>
  <si>
    <t xml:space="preserve">
11-44-101247143</t>
  </si>
  <si>
    <t>DOTA-003-2025</t>
  </si>
  <si>
    <t>CO1.PCCNTR.7319983</t>
  </si>
  <si>
    <t>2025-3-001998</t>
  </si>
  <si>
    <t>LUZ MARINA OSPITIA</t>
  </si>
  <si>
    <t>ospitia@gmail.com</t>
  </si>
  <si>
    <t>Prestar servicios profesionales a la UPRA para apoyar en los aspectos relacionados con el componente técnico en plan de ingeniería, costos y presupuestos en proyectos de infraestructura de los productos a elaborar en el marco del proceso de adecuación de Adecuación de Tierras en sus diferentes etapas</t>
  </si>
  <si>
    <t>1. Implementar y validar desde el componente técnico en plan de ingeniería, costos y presupuestos en proyectos de infraestructura la metodología para realizar el monitoreo de desempeño para los procesos de adecuación de tierras en los distritos de adecuación de tierras que se seleccionen, así como en la elaboración de la información ExAnte requerida para la evaluación. 
2. Revisar, actualizar y complementar la Guía de Preinversión en Proyectos de Adecuación de Tierras incorporando las modificaciones al proceso de ADT y definiendo los formatos para estandarizar los informes que presenten los consultores en las 4 fases (Idea, perfil, prefactibilidad y factibilidad) 
3. Participar en las reuniones de seguimiento periódicas con el equipo de trabajo, así como participar técnicamente en las citaciones de eventos internos o externos relacionados con el objeto del contrato que requiera la UPRA. 
4. Diligenciar los formatos del sistema de gestión integrado - SGI de la UPRA, como: especificaciones técnicas, metadatos, solicitud de análisis de información, informe técnico de reunión, actas de reunión, e informes de evaluación de calidad de los documentos técnicos y productos relacionados con el objeto del contrato; así como en la formulación de la propuesta del procedimiento del componente de Adecuación de Tierras. 
5. Las demás que sean asignadas y surjan como consecuencia de la ejecución del objeto contractual, entre ellas desplazarse a los lugares que le sean asignados.</t>
  </si>
  <si>
    <t>360-47-994000039602</t>
  </si>
  <si>
    <t>CONS-042-2025</t>
  </si>
  <si>
    <t xml:space="preserve">
CO1.PCCNTR.7298452</t>
  </si>
  <si>
    <t>2025-3-001876</t>
  </si>
  <si>
    <t>DAVID ESTEBAN PALACIOS YATE</t>
  </si>
  <si>
    <t>Depy-23@hotmail.com</t>
  </si>
  <si>
    <t>CONS-042 Prestar servicios profesionales para apoyar a la UPRA en el desarrollo de las actividades de adecuación, estructuración, y almacenamiento de información espacial territorial acorde a la misionalidad de la UPRA, de acuerdo a los lineamientos establecidos por la entidad.</t>
  </si>
  <si>
    <t>1. Adecuar y estructurar la información geográfica territorial, definidas por OSP y relacionadas con los componentes ambientales, de ordenamiento municipal y socioeconómicos. 
2. Realizar las actividades de soporte a las dependencias misionales y estratégicas en la consulta y acceso de información geográfica insumo, relacionadas con los componentes ambientales, de ordenamiento municipal y socioeconómicos. 
3. Apoyar la implementación de los protocolos de gestión de información, y las actividades del proceso de calidad y almacenamiento a los insumos relacionadas con los componentes ambientales, de ordenamiento municipal y socioeconómicos, de acuerdo con los lineamientos establecidos por la entidad. 
4. Participar y apoyar en sesiones técnicas virtuales o presenciales, asociadas al cumplimiento del objeto del contrato.</t>
  </si>
  <si>
    <t xml:space="preserve">
14-44-101228211</t>
  </si>
  <si>
    <t>CONS-011-2025</t>
  </si>
  <si>
    <t>CO1.PCCNTR.7330691</t>
  </si>
  <si>
    <t>2025-3-002182</t>
  </si>
  <si>
    <t>LUIS FERNANDO ORTIZ REYES</t>
  </si>
  <si>
    <t>ESPECIALIZACIÓN EN PROYECTOS INFORMATIVOS</t>
  </si>
  <si>
    <t>lfortizr@gmail.com</t>
  </si>
  <si>
    <t>CONS-011 Prestar servicios profesionales a la UPRA para apoyar la gestión, coordinación y supervisión de todas las actividades relacionadas con el Sistema de Información Geográfica (SIG) de la entidad, asegurando su alineación con las necesidades estratégicas y operativas de la organización.</t>
  </si>
  <si>
    <t>1. Apoyar la definición y establecimiento de políticas, lineamientos, estándares, procedimientos y normas para la gestión de datos geográficos de la entidad, que permitan optimizar el aprovechamiento de los datos, información y conocimiento geoespacial generados por la entidad. 
2. Brindar servicios como profesional en el sostenimiento y funcionamiento del Sistema de Información Geográfica (SIG) institucional, articulado con el sector agropecuario. 
3. Establecer lineamientos y mejores prácticas para la administración de la información geográfica, consolidando y gestionando las bases de datos geográficas y los Geoservicios bajo estándares de calidad y seguridad 
4. Participar en la definición de requerimientos, estructuración y validación de herramientas que respalden la publicación de Geoservicios, así como la visualización y consulta de la información geográfica de la entidad. 
5. Apoyar el diseño, implementación y documentación de procedimientos para la disposición, actualización y monitoreo de servicios y aplicaciones geográficas desplegadas por la entidad. 
6. Diseñar y ejecutar planes de capacitación dirigidos a los equipos responsables de gestionar la información geográfica. 
7. Apoyar la definición de procesos para la adquisición, almacenamiento, actualización, validación y disposición final de los datos geográficos. 
8. Contribuir al establecimiento y aplicación de mecanismos de verificación que garanticen la calidad, precisión y consistencia de los datos geográficos. 
9. Apoyar el diseño de indicadores que permitan evaluar la eficacia de los procesos de gestión de información geográfica.
10. Contribuir al establecimiento de mecanismos de retroalimentación para ajustar y mejorar
continuamente los procesos implementados.</t>
  </si>
  <si>
    <t>CARLOS ANDRES MORENO VELASCO</t>
  </si>
  <si>
    <t>14-44-101228288</t>
  </si>
  <si>
    <t>FOR-058-2025</t>
  </si>
  <si>
    <t>CO1.PCCNTR.7331334</t>
  </si>
  <si>
    <t>2025-3-002141</t>
  </si>
  <si>
    <t>83121700
70131700
81112103</t>
  </si>
  <si>
    <t>CARLOS ALFREDO GUTIERREZ BUSTOS</t>
  </si>
  <si>
    <t xml:space="preserve">ESPECIALIZACIÓN EN MARKETING DIGITAL </t>
  </si>
  <si>
    <t>webvirtuallink@gmail.com</t>
  </si>
  <si>
    <t>FOR_058 Prestar servicios profesionales a la UPRA para atender las solicitudes que reciba la Asesoría de Comunicaciones relacionadas con actualización de contenidos del portal web www.upra.gov.co y brindar apoyo en la realización de contenidos audiovisuales, orientando los resultados al cumplimiento de las metas planteadas en el plan de comunicaciones 2025 y de acuerdo con la normatividad vigente.</t>
  </si>
  <si>
    <t>1. Implementar estrategias para el posicionamiento del portal web institucional, utilizando herramientas que optimicen el tráfico y garanticen una experiencia de usuario satisfactoria. Esto incluye el envío de campañas de correo electrónico a bases de datos internas y externas para la divulgación y posicionamiento de los temas relacionados con la entidad. 
2. Publicar las actualizaciones de contenido en el portal web institucional, según lo recibido por la Asesoría de Comunicaciones. Asimismo, organizar con la Oficina TIC las acciones necesarias para atender solicitudes técnicas que excedan las funciones de la Asesoría, como temas relacionados con infraestructura o desarrollo, entre otros. 
3. Informar de manera oportuna sobre fallas o errores detectados en el funcionamiento del portal web institucional, verificar el cumplimiento de la normativa vigente aplicable a los portales web de entidades públicas y dar seguimiento a temas relacionados con el desarrollo del nuevo portal web a cargo de la Oficina TIC.
4. Elaborar contenidos audiovisuales, tales como podcasts, programas de radio, programas de televisión, y materiales para redes sociales, destinados a su difusión a través del portal web y otros canales digitales institucionales.
5. Cumplir las demás actividades que le requiera el supervisor relacionadas con el objeto del contrato.</t>
  </si>
  <si>
    <t>14-44-101228241</t>
  </si>
  <si>
    <t>DOTA-061-2025</t>
  </si>
  <si>
    <t>CO1.PCCNTR.7313005</t>
  </si>
  <si>
    <t>2025-3-001926</t>
  </si>
  <si>
    <t>C-1704-1100-9-30101A-1704038-02 ADQUIS. DE BYS - DOCUMENTOS METODOLÓGICOS - DESARROLLO DE LA PLANIFICACION DEL ORDENAMIENTO TERRITORIAL AGROPECUARIO - DOTA - EN EL AMBITO NACIONAL</t>
  </si>
  <si>
    <t>ALEXIS VLADIMIR MALUENDAS PARDO</t>
  </si>
  <si>
    <t>ESTADISTICA</t>
  </si>
  <si>
    <t>MAGÍSTER EN CIENCIAS ECONÓMICAS</t>
  </si>
  <si>
    <t>mro050483@gmail.com</t>
  </si>
  <si>
    <t>Prestar servicios profesionales a la UPRA para desarrollar procesamientos y análisis estadísticos de datos, información y modelamientos estadísticos para las temáticas de distribución de la propiedad rural y para los lineamientos de ordenamiento social de propiedad y mercado de tierras</t>
  </si>
  <si>
    <t>1. Concertar con el supervisor un plan de trabajo que contenga las actividades por realizar, productos entregables, cronograma de actividades y propuestas de mejora del proceso en caso de que existan, el cual se entregará dentro del primer mes siguiente al inicio de la ejecución del contrato, debiéndose efectuar los ajustes al mismo en caso de ser requeridos. 
2. Apoyar las tareas relacionadas con los análisis estadísticos, catastrales y socioeconómicos, de la estructura de la distribución de la tenencia de las tierras rurales, de los fenómenos de concentración y fraccionamiento antieconómico, índices e indicadores de distribución con base en los estudios y avances realizados por la entidad. 
3. Apoyar los procesos de publicación de los resultados de dichos análisis por medio de boletines periódicos y estudios, cumpliendo los protocolos de la entidad. 
4. Apoyar las solicitudes de los equipos de gestión territorial que requieran de los análisis de distribución de los territorios priorizados por la DOPMT. 
5. Orientar y apoyar las tareas de documentación de procesos relacionados con la generación de datos de distribución de tierras rurales, destinados a la obtención de la certificación DANE. 
6. Orientar y apoyar las tareas de compilación, seguimiento y consolidación de respuestas a las PQR allegadas a la entidad, asociadas con temas de distribución de tierras rurales. 
7. Proponer metodologías de Machine Learning, minería de datos e inteligencia artificial y en general de automatización para maximizar los tiempos de análisis de los documentos de distribución de tierras rurales. 
8. Apoyar las modelaciones estadísticas, procesamientos y análisis de datos de las temáticas de ordenamiento social de la propiedad y mercado de tierras en planes de ordenamiento productivo priorizados en sus diferentes fases que le sean solicitadas por la DOPMT. 
9. Apoyar cuando le sea requerido procesamientos y análisis de datos de temas conexos a distribución de la propiedad, tales como UAF y predios ociosos.
10. Apoyar las tareas de actualización de la página web en lo concerniente a distribución
de la tierra rural.
11. Asistir y apoyar las reuniones relacionadas con: seguimiento de actividades con equipo de trabajo, capacitaciones, mesas técnicas y jornadas metodológicas que le sean asignadas relacionadas con el objeto del contrato.
12. Elaborar documentos, presentaciones, conceptos, respuestas a requerimientos, solicitudes de información de análisis, informes de avance y elaborar los estándares apropiados para documentos técnicos (especificación técnica, informe calidad, metadato, entrega repositorio) cuando sea solicitado y organizar las evidencias técnicas del proceso a cargo, de acuerdo con la estructura de las TRD de la UPRA.
13. Apoyar el diligenciamiento de formatos del sistema de gestión integrado - SGI de la UPRA, como: estructuración y seguimiento de proyectos operativos, especificaciones técnicas, metadatos, solicitud de análisis de información, informe técnico de reunión, actas de reunión, e informes de evaluación de calidad de los documentos técnicos y productos relacionados con el objeto del contrato.</t>
  </si>
  <si>
    <t>CLAUDIA LILIANA CORTES LÓPEZ</t>
  </si>
  <si>
    <t>14-44-101228404</t>
  </si>
  <si>
    <t>DOTA-066-2025</t>
  </si>
  <si>
    <t>CO1.PCCNTR.7310751</t>
  </si>
  <si>
    <t>2025-3-001927</t>
  </si>
  <si>
    <t>ÁLVARO ANDRÉS SÁNCHEZ PINZÓN</t>
  </si>
  <si>
    <t>ADMINISTRACION DE EMPRESAS AGROPECUARIAS</t>
  </si>
  <si>
    <t>ESPECIALIZACIÓN EN PROYECTOS PARA EL CAMBIO CLIMÁTICO</t>
  </si>
  <si>
    <t>Asp_3184@outlook.com</t>
  </si>
  <si>
    <t>Prestar servicios profesionales a la UPRA para apoyar la formulación de lineamientos, instrumentos y documentos relacionados con la metodología de la UAF y su uso asociado a la distribución de la propiedad rural y territorialidades campesinas.</t>
  </si>
  <si>
    <t>1. Concertar con el supervisor el plan de trabajo que contenga las actividades por realizar, productos entregables, cronograma de actividades y propuestas de mejora del proceso en caso de que existan, el cual se entregará dentro del primer mes siguiente al inicio de la ejecución del contrato, debiéndose efectuar los ajustes al mismo en caso de ser requeridos.
2. Apoyar a la UPRA en la consolidación del documento metodológico de la UAF para ZRC, en su apropiación, traspaso y acompañamiento, a los equipos designados por la UPRA y la autoridad de tierras.
3. Apoyar a la UPRA, desde el componente de ordenamiento territorial, en la elaboración de criterios, lineamientos, instrumentos e indicadores para el ordenamiento social de la propiedad, distribución, tenencia y mercado de tierras en relación con la UAF y en la formulación de los planes de desarrollo sostenible de las ZRC o de otras territorialidades campesinas.
4. Apoyar a los equipos territoriales de la DOPMT en la elaboración de análisis de ACFEC para los documentos técnicos de las Áreas de Protección para la Producción de Alimentos -APPAS-, desde el componente de mercados.
5. Apoyar a la UPRA en la construcción de los boletines de distribución de la propiedad, con los análisis de fraccionamiento de la propiedad con base en la UAF.
6. Apoyar a UPRA en espacios de intersectoriales enfocados en el fortalecimiento de capacidades para las organizaciones comunitarias, entidades o espacios requeridos para la socialización de metodologías, documentos técnicos y demás instrumentos elaborados desde la entidad en materia de el ordenamiento social de la propiedad, distribución, tenencia y mercado de tierras.
7. Participar en los espacios de articulación entre el Ministerio de Agricultura y Desarrollo Rural, Ministerio de Ambiente y Desarrollo Sostenible y otras entidades, en aras de
coordinar las políticas del Estado en las Zonas de Reserva Campesina, y otras territorialidades campesinas.
8. Apoyar a la Dirección General de la UPRA en la preparación de consejos directivos, juntas directivas, comités técnicos, entre otros, desde los análisis pertinentes de UAF.
9. Apoyar las tareas de actualización de la página web en lo concerniente a la UAF.
10. Elaborar documentos, presentaciones, conceptos técnicos, solicitudes de información, de análisis y elaborar los estándares apropiados para documentos técnicos (especificación técnica, informe calidad, metadato, entrega repositorio) cuando sea
solicitado y organizar las evidencias técnicas del proceso a cargo, de acuerdo con la estructura de las TRD de la UPRA.
11. Apoyar el diligenciamiento de formatos del sistema de gestión integrado - SGI de la UPRA, como: estructuración y seguimiento de proyectos operativos, especificaciones técnicas, metadatos, solicitud de análisis de información, informe técnico de reunión,
actas de reunión, e informes de evaluación de calidad de los documentos técnicos y productos relacionados con el objeto del contrato</t>
  </si>
  <si>
    <t>14-44-101228525</t>
  </si>
  <si>
    <t>CONS-067-2025</t>
  </si>
  <si>
    <t>CO1.PCCNTR.7330619</t>
  </si>
  <si>
    <t>2025-3-002058</t>
  </si>
  <si>
    <t>ANGEL ANDRES FORERO TORRES</t>
  </si>
  <si>
    <t>Aaft1988@gmail.com</t>
  </si>
  <si>
    <t>CONS-067 Prestar servicios profesionales para apoyar las tareas de construcción de los componentes de los sistemas de información geográficos y alfanuméricos de la UPRA, de acuerdo con el procedimiento de ingeniería de software y demás lineamientos adoptados en la entidad.</t>
  </si>
  <si>
    <t>1. Construir los componentes de software para los servicios de geoprocesamiento y los sistemas de información geográfica y alfanumérica de la UPRA. 
2. Versionar el código de los componentes de software desarrollados utilizando las plataformas y herramientas dispuestas por la entidad 
3. Realizar transferencia tecnológica, aportes técnicos y documentar los desarrollos de software realizados en la UPRA
 4. Apoyar las revisiones de calidad de código fuente y pruebas unitarias de los sistemas de información asignados.</t>
  </si>
  <si>
    <t>AXA COLPATRIA S.A.</t>
  </si>
  <si>
    <t>360-47-994000039553</t>
  </si>
  <si>
    <t>DISMINUCIÓN DEL VALOR Y/O TIEMPO DEL CONTRATO</t>
  </si>
  <si>
    <t>CONS-058-2025</t>
  </si>
  <si>
    <t>CO1.PCCNTR.7330612</t>
  </si>
  <si>
    <t>2025-3-002060</t>
  </si>
  <si>
    <t>$64.350.000</t>
  </si>
  <si>
    <t>CARLOS EDUARDO RIAÑO RODRÍGUEZ</t>
  </si>
  <si>
    <t>eduar9908@gmail.com</t>
  </si>
  <si>
    <t>CONS-058 Prestar servicios profesionales a la UPRA para el desarrollo y mantenimiento de los sistemas de información de la entidad.</t>
  </si>
  <si>
    <t>1. Apoyar el desarrollo y soporte de los sistemas de información de la UPRA
2. Participar en las sesiones programadas con los equipos técnicos y funcionales de los
sistemas de información y realizar los aportes técnicos necesarios
3. Versionar, documentar y socializar los desarrollos de software realizados para los sistemas
de información de la Upra.</t>
  </si>
  <si>
    <t>SEGUROS GENERALES SURAMERICANA S.A.</t>
  </si>
  <si>
    <t>CONS-064-2025</t>
  </si>
  <si>
    <t>CO1.PCCNTR.7330695</t>
  </si>
  <si>
    <t>2025-3-002185</t>
  </si>
  <si>
    <t>DEIVY GEOVANY GUEVARA SIERRA</t>
  </si>
  <si>
    <t>dggs059@hotmail.com</t>
  </si>
  <si>
    <t>CONS-064 Prestar servicios profesionales para el desarrollo y mantenimiento de los sistemas de información de la UPRA.</t>
  </si>
  <si>
    <t>1. Apoyar el desarrollo y soporte de los sistemas de información de la UPRA 
2. Participar en las sesiones programadas con los equipos técnicos y funcionales de los sistemas de información y realizar los aportes técnicos necesarios 
3. Versionar, documentar y socializar los desarrollos de software realizados para los sistemas de información de la Upra.</t>
  </si>
  <si>
    <t>62-46-101011475</t>
  </si>
  <si>
    <t>INFO-008-2025</t>
  </si>
  <si>
    <t>CO1.PCCNTR.7329700</t>
  </si>
  <si>
    <t>2025-3-002085</t>
  </si>
  <si>
    <t>70131702
70131704</t>
  </si>
  <si>
    <t>LUZ AMPARO GALLEGO ALZATE</t>
  </si>
  <si>
    <t>ESPECIALIZACIÓN EN GERENCIA DE MERCADEO</t>
  </si>
  <si>
    <t>luzaga2001@hotmail.com</t>
  </si>
  <si>
    <t>INFO-008 Prestar servicios profesionales a la UPRA en la gestión, planificación, ejecución y seguimiento del componente operativo de las Evaluaciones Agropecuarias Municipales (EVA), contribuyendo al análisis y la mejora continua de los procesos del operativo.</t>
  </si>
  <si>
    <t>1. Estructurar los lineamientos y herramientas necesarias para la identificación de las necesidades de información de los usuarios de las EVA.
2. Desarrollar la planeación operativa de las EVA, cubriendo todos los aspectos de la ejecución y seguimiento, incluyendo un cronograma detallado, flujos de trabajo y mecanismos de control de calidad.
3. Elaborar y estructurar la documentación operativa que refleje el desempeño de las EVA,
con reportes de cobertura, recomendaciones para mejorar la operación y métricas de seguimiento.
4. Realizar el seguimiento de la implementación y articulación del instrumento diseñado para la captura de información de las EVA y sus investigaciones asociadas.
5. Verificar que se cumplan los estándares de calidad en la captura y registro de información, apoyando a los gestores en la implementación de los procedimientos establecidos.
6. Apoyar en la implementación del plan piloto, asegurando la realización de las convocatorias, la aplicación de la metodología y el uso adecuado de los instrumentos necesarios.
7. Y las demás asignadas por su supervisor, relacionadas con el objeto del contrato</t>
  </si>
  <si>
    <t>14-44-101228272</t>
  </si>
  <si>
    <t>CONS-038-2025</t>
  </si>
  <si>
    <t>CO1.PCCNTR.7330627</t>
  </si>
  <si>
    <t>2025-3-002186</t>
  </si>
  <si>
    <t>DANIELA MEDINA SANDOVAL</t>
  </si>
  <si>
    <t>damedinas22@gmail.com</t>
  </si>
  <si>
    <t>CONS-038 Prestar servicios profesionales a la UPRA para la atención de requerimientos de la UPRA, referidos a la planificación rural agropecuaria, aplicando técnicas y métodos de análisis espacial y estadísticos con énfasis en temas de mercado de tierras.</t>
  </si>
  <si>
    <t>1. Apoyar la atención de los requerimientos de análisis de información que le sean
asignados; aplicando los procedimientos, guías y protocolos demás documentos de la
UPRA; con énfasis en temas prediales.
2. Apoyar la elaboración de salidas, presentaciones y demás documentos del área de análisis de información
3. Gestionar mensualmente los archivos y espacio en disco, documentando los casos que así lo ameriten.
4. Explorar e implementar nuevas técnicas y métodos de análisis utilizando herramientas de IA, Phyton, Notebook, R studio, Posgres, entre otros, de acuerdo con las necesidades y directrices del supervisor(a)._x000D_</t>
  </si>
  <si>
    <t xml:space="preserve">
14-44-101228217</t>
  </si>
  <si>
    <t>DOTA-004-2025</t>
  </si>
  <si>
    <t>CO1.PCCNTR.7323964</t>
  </si>
  <si>
    <t>2025-3-001956</t>
  </si>
  <si>
    <t>ANGEL ANDRES HERNANDEZ SALGADO</t>
  </si>
  <si>
    <t>AGRONOMIA</t>
  </si>
  <si>
    <t>aahernandezs@unal.edu.co</t>
  </si>
  <si>
    <t>Prestar servicios profesionales a la UPRA para apoyar en los aspectos relacionados con el componente técnico en planificación agropecuaria de los productos a elaborar en el marco del proceso de adecuación de Adecuación de Tierras en sus diferentes etapas.</t>
  </si>
  <si>
    <t>1. Implementar y validar desde el componente técnico en planificación agropecuaria la
metodología para realizar el monitoreo de desempeño para los procesos de adecuación de
tierras en los distritos de adecuación de tierras que se seleccionen, así como en la
elaboración de la información ExAnte requerida para la evaluación.
2. Realizar desde su perfil profesional la revisión, actualización y complementación de la Guía
de Preinversión en Proyectos de Adecuación de Tierras incorporando las modificaciones al
proceso de ADT y definiendo los formatos para estandarizar los informes que presenten los
consultores en las 4 fases (Idea, perfil, prefactibilidad y factibilidad)
3. Participar en las reuniones de seguimiento periódicas con el equipo de trabajo, así como
participar técnicamente en las citaciones de eventos internos o externos relacionados con
el objeto del contrato que requiera la UPRA.
4. Diligenciar los formatos del sistema de gestión integrado - SGI de la UPRA, como:
especificaciones técnicas, metadatos, solicitud de análisis de información, informe técnico
de reunión, actas de reunión, e informes de evaluación de calidad de los documentos
técnicos y productos relacionados con el objeto del contrato; así como en la formulación de
la propuesta del procedimiento del componente de Adecuación de Tierras.
5. Las demás que sean asignadas y surjan como consecuencia de la ejecución del objeto
contractual, entre ellas desplazarse a los lugares que le sean asignados.</t>
  </si>
  <si>
    <t>11-46-101071544</t>
  </si>
  <si>
    <t>DOTA-002-2025</t>
  </si>
  <si>
    <t>CO1.PCCNTR.7297090</t>
  </si>
  <si>
    <t>2025-3-001882</t>
  </si>
  <si>
    <t>LILIANA FREYRE RAMOS</t>
  </si>
  <si>
    <t>ESPECIALIZACIÓN EN MERCADO AGROINDUSTRIAL</t>
  </si>
  <si>
    <t>lilianafreyre@hotmail.com</t>
  </si>
  <si>
    <t>Prestar servicios profesionales a la UPRA para apoyar en los aspectos relacionados con los componentes de mercado y comercialización, análisis financiero y evaluación de proyectos de los productos a elaborar en el marco del proceso de adecuación de Adecuación de Tierras en sus diferentes etapas.</t>
  </si>
  <si>
    <t>1. Implementar y validar desde los componentes de mercado y comercialización, análisis
financiero y evaluación de proyectos la metodología para realizar el monitoreo de desempeño para los procesos de adecuación de tierras en los distritos de adecuación de tierras que se seleccionen, así como en la elaboración de la información ExAnte requerida para la evaluación.
2. Realizar desde su perfil profesional la revisión, actualización y complementación de la Guía
de Preinversión en Proyectos de Adecuación de Tierras incorporando las modificaciones al proceso de ADT y definiendo los formatos para estandarizar los informes que presenten los consultores en las 4 fases (Idea, perfil, prefactibilidad y factibilidad)
3. Apoyar desde su perfil profesional las actividades de validación de la herramienta de análisis multicriterio – HAM, puesta en operación y los requerimientos para su mejoramiento.
4. Participar en las reuniones de seguimiento periódicas con el equipo de trabajo, así como
participar técnicamente en las citaciones de eventos internos o externos relacionados con el objeto del contrato que requiera la UPRA.
5. Diligenciar los formatos del sistema de gestión integrado - SGI de la UPRA, como: especificaciones técnicas, metadatos, solicitud de análisis de información, informe técnico de reunión, actas de reunión, e informes de evaluación de calidad de los documentos técnicos y productos relacionados con el objeto del contrato; así como en la formulación de la propuesta del procedimiento del componente de Adecuación de Tierras.
6. Las demás que sean asignadas y surjan como consecuencia de la ejecución del objeto contractual, entre ellas desplazarse a los lugares que le sean asignados y la elaboración de análisis económicos, en caso de ser requeridos por el MADR a la UPRA, en el marco de
situaciones que afectan el funcionamiento normal de los mercados de alimentos.</t>
  </si>
  <si>
    <t xml:space="preserve">11-46-101071525 11-46-101071525 -1
</t>
  </si>
  <si>
    <t>27/01/2025 28/01/2025</t>
  </si>
  <si>
    <t>28/01/2025
29/01/2025</t>
  </si>
  <si>
    <t>INFO-047-2025</t>
  </si>
  <si>
    <t>CO1.PCCNTR.7319522</t>
  </si>
  <si>
    <t>2025-3-002015</t>
  </si>
  <si>
    <t>DIEGO ALEXANDER ESTUPIÑAN SISA</t>
  </si>
  <si>
    <t>ingdiegoestupinan@gmail.com</t>
  </si>
  <si>
    <t>Prestar servicios profesionales a la UPRA para apoyar el desarrollo de componentes de software para las los sistemas de información de la entidad.</t>
  </si>
  <si>
    <t>1. Apoyar las actividades de desarrollo de software y mantenimiento de aplicaciones web
utilizando tecnologías web y frameworks.
2. Apoyar las actividades de diseño y desarrollo de software de backend de aplicaciones
utilizando lenguajes y frameworks.
3. Apoyar la integración de APIs y servicios externos para mejorar la funcionalidad de los
sistemas de información de la UPRA.
4. Documentar el código y los procesos de desarrollo para facilitar el mantenimiento y futuras
actualizaciones.
5. Las demás actividades asignadas por el supervisor asociadas al cumplimiento del objeto del
contrato.</t>
  </si>
  <si>
    <t>21-46-101106518</t>
  </si>
  <si>
    <t>CONS-053-2025</t>
  </si>
  <si>
    <t>CO1.PCCNTR.7320133</t>
  </si>
  <si>
    <t>2025-3-002029</t>
  </si>
  <si>
    <t>LUIS FERNANDO POSADA MOJICA</t>
  </si>
  <si>
    <t>GEOCIENTIFICO</t>
  </si>
  <si>
    <t>lf.posada10@uniandes.edu.co</t>
  </si>
  <si>
    <t>CONS-053 Prestar servicios profesionales para apoyar las tareas de construcción de los componentes de los sistemas de información geográficos y alfanuméricos de la UPRA, de acuerdo al procedimiento de ingeniería de software y demás lineamientos adoptados en la entidad.</t>
  </si>
  <si>
    <t>1. Construir los componentes de software para los servicios de geoprocesamiento y los
sistemas de información geográfica y alfanumérica de la UPRA.
2. Versionar el código de los componentes de software desarrollados utilizando las
plataformas y herramientas dispuestas por la entidad
3. Realizar transferencia tecnológica, aportes técnicos y documentar los desarrollos de
software realizados en la UPRA.
4. Apoyar las revisiones de calidad de código fuente y pruebas unitarias de los sistemas de
información asignados.</t>
  </si>
  <si>
    <t>14-44-101228204</t>
  </si>
  <si>
    <t>DOTA-076-2025</t>
  </si>
  <si>
    <t>CO1.PCCNTR.7331858</t>
  </si>
  <si>
    <t>2025-3-002019</t>
  </si>
  <si>
    <t>DIEGO FELIPE LOPEZ OSPINA</t>
  </si>
  <si>
    <t>ESPECIALIZACIÓN EN ECONOMÍA URBANA Y REGIONAL</t>
  </si>
  <si>
    <t>diegof.lopezo@gmail.com</t>
  </si>
  <si>
    <t>DOTA_076 Prestar servicios profesionales a la UPRA para la realización de estadísticas y/o modelamientos financieros y econométricos espaciales, en el componente de estructuración de costos y evaluación financiera a las alternativas productivas priorizadas en los territorios determinados por la entidad. Proponiendo ajustes metodológicos que sean necesarios.</t>
  </si>
  <si>
    <t>1. Concertar con el supervisor Plan de trabajo individual y apoyar la elaboración del plan de
trabajo grupal, donde se incluya las actividades por realizar, productos entregables, cronograma de actividades y propuestas de mejora del proceso en caso de que existan,
este documento se entregará dentro del primer mes siguiente a la firma del acta de inicio, y se deberán efectuar los ajustes al mismo en caso de ser requeridos.
2. Liderar técnicamente la estructuración de modelos económicos y financieros, incluidos los flujos de caja, relacionados con alternativas productivas priorizadas por los territorios, para la determinación de rentabilidad e indicadores financieros.
3. Articular, orientar y proponer conceptual y metodológicamente las acciones a ser adelantadas por el equipo temático de estructuración de costos y análisis financiero.
4. Realizar los procesamientos estadísticos y/o modelamientos econométricos espaciales que
se requieran en el marco del desarrollo de las acciones contempladas en la estrategia para el Desarrollo de la Planificación del Ordenamiento Territorial Agropecuario.
5. Apoyar a la entidad en los análisis económicos provenientes de coyunturas en abastecimiento en caso de requerirse.
6. Apoyar en el análisis del comportamiento de las colocaciones de crédito y otros instrumentos financieros sectoriales en el marco de las mesas intersectoriales que así lo requieran y sean priorizadas por la UPRA.
7. Apoyar al supervisor desde el componente técnico en el seguimiento y vigilancia de los contratos que tenga a cargo, así como en la revisión y consolidación de los documentos y/o productos que se deriven del objeto y obligaciones de los contratos.
8. Asistir y apoyar las reuniones relacionadas con: seguimiento de actividades con equipo de trabajo, capacitaciones, mesas técnicas y jornadas metodológicas que le sean asignadas relacionadas con el objeto del contrato.
9. Apoyar en la elaboración, revisión y ajuste de documentos, artículos técnicos, matrices, mapas, análisis alfanuméricos y gráficos, cualitativos y cuantitativos y demás insumos generados por la UPRA, así como presentar las recomendaciones para el ajuste de insumos, productos, investigaciones y otros estudios elaborados por laUPRA cuando se requiera.
10. Apoyar la elaboración de análisis económicos, en caso de ser requeridos por el MADR a la UPRA, en el marco de situaciones que afectan el funcionamiento normal de los mercados
de alimentos.
11. Entregar un informe final al supervisor que describa las actividades desarrolladas, los productos generados durante la ejecución del contrato, lecciones aprendidas y recomendaciones.</t>
  </si>
  <si>
    <t>EIMI TATIANA RAMIREZ</t>
  </si>
  <si>
    <t>CHU-100039101</t>
  </si>
  <si>
    <t>DOTA-128-2025</t>
  </si>
  <si>
    <t>CO1.PCCNTR.7331850</t>
  </si>
  <si>
    <t>2025-3-002009</t>
  </si>
  <si>
    <t>CAMILA QUINTANA BARBOSA</t>
  </si>
  <si>
    <t>camqb54@gmail.com</t>
  </si>
  <si>
    <t>Prestar servicios profesionales a la UPRA para apoyar la gestión de alianzas de cooperación y el relacionamiento intersectorial, para fortalecer la planeación estratégica institucional, la implementación de la estrategia de cooperación institucional y su respectivo seguimiento.</t>
  </si>
  <si>
    <t>1. Realizar el seguimiento a la implementación y elaborar el reporte de actividades y avances de la estrategia de cooperación institucional vigente, con base en el procedimiento existente y los instrumentos definidos para tal fin, en coordinación con las áreas misionales de la entidad.
2. Gestionar con las entidades y cooperantes para la generación de nuevas alianzas de cooperación de la entidad en coordinación con los equipos técnicos de las áreas misionales, la oficina de asuntos internacionales del Ministerio de Agricultura y Desarrollo Rural y APC Colombia.
3. Realizar el seguimiento a los memorandos de entendimiento, convenios vigentes y los que se adelanten en la entidad, actualizando de manera periódica la matriz de seguimiento de proyectos de cooperación para el año 2025.
4. Mantener actualizado el directorio de contactos o aliados de iniciativas de cooperación.
5. Facilitar la divulgación de los proyectos o iniciativas de cooperación de la entidad en marcha, en coordinación con la asesoría de comunicaciones.
6. Orientar técnicamente a los equipos técnicos de las áreas misionales de la entidad en la elaboración y formulación de proyectos.
7. Asistir a reuniones, talleres y capacitaciones relacionados con el objeto del contrato, que se adelanten dentro o fuera de la ciudad, documentando los resultados a través de listas de asistencia, actas o ayudas de memoria.
8. Elaborar documento de reporte semestral (junio y diciembre) en el marco de la estrategia de cooperación institucional, que contenga los principales avances, resultados de las acciones adelantadas y recomendaciones de los memorandos de entendimiento (MdE), convenios, iniciativas de cooperación y alianzas con cooperantes en marcha, tanto en oferta como en demanda, para la vigencia 2025.
9. Elaborar los informes de gestión institucional.
10. Elaborar conceptos y comunicaciones que sean requeridas de gestiones de cooperación y relacionamiento nacional e internacional, y preparar informes y presentaciones requeridas por el supervisor en el marco del objeto del contrato</t>
  </si>
  <si>
    <t xml:space="preserve">
14-44-101228365</t>
  </si>
  <si>
    <t>FOR-051-2025</t>
  </si>
  <si>
    <t>CO1.PCCNTR.7334490</t>
  </si>
  <si>
    <t>2025-3-002031</t>
  </si>
  <si>
    <t>83121700
70131700
82141500</t>
  </si>
  <si>
    <t>ANA CATALINA MALDONADO RIVERA</t>
  </si>
  <si>
    <t>DISEÑO GRAFICO</t>
  </si>
  <si>
    <t>kata_mr@hotmail.com</t>
  </si>
  <si>
    <t>Prestar servicios profesionales a la UPRA en la elaboración de piezas y contenidos de comunicación interna, enmarcadas en el Plan de Comunicaciones 2025, con el fin de mantener informados a los colaboradores sobre los distintos logros, avances, metas y demás temas relevantes para el desarrollo de sus funciones en la entidad.</t>
  </si>
  <si>
    <t>1. Elaborar piezas de comunicación visual de carácter pedagógico y de sensibilización que refuercen la gestión del conocimiento y el cumplimiento de metas y objetivos organizacionales. 
2. Elaborar piezas gráficas informativas e ilustrativas de carácter interno, que den cuenta de las iniciativas, logros, avances y nuevos desarrollos tecnológicos desarrollados por la UPRA. 
3. Hacer presentaciones, infografías y otros elementos gráficos para newsletters, pantallas digitales, carteleras y demás medios internos, que apoyen el desarrollo de los eventos y las actividades internas de la entidad. 
4. Cumplir las demás actividades que le requiera el supervisor relacionadas con el objeto del contrato.</t>
  </si>
  <si>
    <t>39-46-101013812</t>
  </si>
  <si>
    <t>INFO-067-2025</t>
  </si>
  <si>
    <t>CO1.PCCNTR.7329654</t>
  </si>
  <si>
    <t>2025-3-002188</t>
  </si>
  <si>
    <t>MARIA LISETH RODRIGUEZ MONTENEGRO</t>
  </si>
  <si>
    <t>liseth.rodriguez@gmail.com</t>
  </si>
  <si>
    <t>Prestar servicios profesionales para apoyar a la UPRA en la instalación, configuración, mantenimiento y optimización de las bases de datos de los sistemas de información de la entidad.</t>
  </si>
  <si>
    <t>1. Apoyar las actividades de modelamiento, administración y respaldo de bases de datos a
cargo de la UPRA, requeridos por el procedimiento de Ingeniería de Software.
2. Apoyar la instalación, configuración, actualización, dimensionamiento, mantenimiento y
afinamiento de las bases de datos que soportan el almacenamiento de información de los
sistemas
3. Apoyar las actividades de documentación, diseño, elaboración de diccionario de datos e
implementación de bases de datos requeridos por el procedimiento de Ingeniería de Software,
para los sistemas de información a cargo de la UPRA
4. Apoyar el modelamiento, estructuración y cargue de información a las bases de datos de
los sistemas de información a cargo de la UPRA.
5. Apoyar la implementación y gestión de políticas de seguridad para proteger los datos contra
accesos no autorizados.
6. Las demás actividades asignadas por el supervisor asociadas al cumplimiento del objeto del
contrato</t>
  </si>
  <si>
    <t>11-46-101071603</t>
  </si>
  <si>
    <t>INFO-024-2025</t>
  </si>
  <si>
    <t>CO1.PCCNTR.7332905</t>
  </si>
  <si>
    <t>2025-3-002011</t>
  </si>
  <si>
    <t>MIGUEL ANGEL ORTIZ SALAMANCA</t>
  </si>
  <si>
    <t>maortizs@gmail.com</t>
  </si>
  <si>
    <t>Prestar servicios profesionales para planificar y gestionar la recolección de información de precios en primer mercado, para los productos de la canasta, en los municipios seleccionados para su cobertura.</t>
  </si>
  <si>
    <t>1. Elaborar propuestas para la identificación de las necesidades de información de los usuarios de las EVA, a través de estrategias e instrumentos pertinentes. 
2. Apoyar en la elaboración de la planeación de la operación de las EVA para los ejercicios semestrales y anuales, que incluya un cronograma, flujos de trabajo y puntos de control y seguimiento a la operación. 
3. Generar y estructurar la documentación del proceso operativo, incluyendo reportes de cobertura, sugerencias de mejora e indicadores de seguimiento. 
4. Apoyar la implementación del instrumento diseñado para la recopilación de información sobre precios en primer mercado 
5. Realizar seguimiento al cumplimiento de los criterios de calidad en el proceso de registro y captura de datos en las EVA 
6. Verificar que los productos de análisis generados desde el operativo de campo estén alineados con los estándares de calidad, precisión y relevancia, y cumplan con los criterios definidos en el proyecto 
7. Y las demás asignadas por su supervisor, relacionadas con el objeto del contrato</t>
  </si>
  <si>
    <t>NB-100367059</t>
  </si>
  <si>
    <t>DOTA-082-2025</t>
  </si>
  <si>
    <t>CO1.PCCNTR.7333166</t>
  </si>
  <si>
    <t>2025-3-002028</t>
  </si>
  <si>
    <t>CLAUDIA URSULA ROMERO SCHADEGG</t>
  </si>
  <si>
    <t>claudia.romero.s@gmail.com</t>
  </si>
  <si>
    <t>Prestar servicios profesionales de apoyo a la UPRA para orientar la formulación de planes maestros de reconversión productiva agropecuaria en subregiones estratégicas de una cadena priorizada.</t>
  </si>
  <si>
    <t>1. Elaborar el cronograma del proceso, incluyendo talleres y reuniones y hacer el seguimiento periódico y mensual respectivo, entregando oportunamente el reporte de avance de metas físicas. 
2. Apoyar al supervisor del contrato desde el componente técnico en el seguimiento y vigilancia de los contratos que tenga a cargo del equipo de profesionales para la formulación del plan maestro de Reconversión Productiva Agropecuaria. 
3. Definir y entregar la tabla de contenido para los documentos técnicos del proceso de acuerdo con la metodología y documentos temáticos establecidos 
4. Realizar presentaciones y socializaciones de resultados técnicos parciales o finales del proceso de formulación del plan maestro de Reconversión Productiva Agropecuaria asignado cuando sea solicitado y en los eventos y talleres internos, externos o en comisión de servicios. 
5. Consolidar los desafíos para el plan de acción por cada subregión y orientar la elaboración y ajuste final de documentos y productos técnicos relacionados con la formulación de planes maestros de reconversión productiva agropecuaria. 
6. Elaborar documentos, presentaciones, conceptos, solicitudes de información y análisis cuando sea solicitado, incluido cronograma de trabajo individual y organizar las evidencias técnicas del proceso a cargo según le sea indicado.
7. Apoyar la documentación para la formulación o actualización del procedimiento del cual participa, cuando sea solicitado.</t>
  </si>
  <si>
    <t>14-44-101228381</t>
  </si>
  <si>
    <t>FOR-032-2025</t>
  </si>
  <si>
    <t>CO1.PCCNTR.7337297</t>
  </si>
  <si>
    <t>2025-3-002087</t>
  </si>
  <si>
    <t>YOLANDA BONILLA CABEZAS</t>
  </si>
  <si>
    <t>TÉCNICO EN SISTEMAS Y CONTABILIDAD SISTEMATIZADA</t>
  </si>
  <si>
    <t>ybonillacabezas@gmail.com</t>
  </si>
  <si>
    <t>FOR_032 Prestar servicios de apoyo técnico en las actividades contables de la UPRA y el registro de las obligaciones en el sistema de Información Financiero</t>
  </si>
  <si>
    <t>1. Revisar en SEA que las cuentas por pagar dispongan de los soportes necesarios para realizar el pago (Formatos 005 y 017). 
2. Calcular las deducciones correspondientes por retención en la fuente, retención ICA y retención de IVA aplicables a las cuentas por pagar que se gestionan en la UPRA. 
3. Tramitar en SIIF las obligaciones de las cuentas por pagar y comisiones recibidas. 
4. Realizar radicación en SIIF de la nómina mensual. 
5. Gestionar en SIIF la obligación correspondiente a la nómina mensual. 6. Ejecutar las actividades solicitadas por SIIF Nación relacionadas con la información de los documentos soporte o la facturación electrónica. 7. Brindar apoyo al profesional especializado contador en la creación, activación e inactivación de usuarios necesarios para la facturación electrónica. 
8. Brindar apoyo a los supervisores de contratos en el proceso de radicación de facturación electrónica. 
9. Mantener la correcta disposición de la información producida en las TRD del área contable.
10. Generar los informes contables que le indique el supervisor relacionado con la gestión contable de la UPRA.
11. Participar en las reuniones que disponga el supervisor para revisión de temas contables.
12. Las demás que le sean asignadas por el supervisor en el desarrollo de la ejecución del contrato que tengan relación con objeto contractual._x000D_</t>
  </si>
  <si>
    <t>14-44-101228351</t>
  </si>
  <si>
    <t>INFO-050-2025</t>
  </si>
  <si>
    <t>CO1.PCCNTR.7335097</t>
  </si>
  <si>
    <t>2025-3-002183</t>
  </si>
  <si>
    <t>MARIA FERNANDA CRUZ GUTIERREZ</t>
  </si>
  <si>
    <t>UNIVERSITARIO</t>
  </si>
  <si>
    <t>mariafcruzgu@gmail.com</t>
  </si>
  <si>
    <t>Prestar servicios de apoyo a la UPRA para el desarrollo y mantenimiento de los sistemas de información de la entidad.</t>
  </si>
  <si>
    <t>1.Apoyar el desarrollo y soporte de los sistemas de información de la UPRA. 
2.Participar en las sesiones programadas con los equipos técnicos y funcionales de los sistemas de información y realizar los aportes técnicos necesarios. 
3.Versionar, documentar y socializar los desarrollos de software realizados para los sistemas de información de la UPRA. 
4. Las demás actividades asignadas por el supervisor asociadas al cumplimiento del objeto del contrato.</t>
  </si>
  <si>
    <t>PVB-100001552</t>
  </si>
  <si>
    <t>FOR-074-2025</t>
  </si>
  <si>
    <t>CO1.PCCNTR.7343549</t>
  </si>
  <si>
    <t>2025-3-002224</t>
  </si>
  <si>
    <t>VICTOR ALONSO VARGAS CALLEJAS</t>
  </si>
  <si>
    <t>vargascallejasvictor@gmail.com</t>
  </si>
  <si>
    <t>FOR_074 Prestar servicios profesionales para apoyar el desarrollo de componentes de software para los sistemas de información de la UPRA.</t>
  </si>
  <si>
    <t>1. Desarrollar e implementar componentes de software para los sistemas de información de la UPRA, aplicando los lineamientos de la oficina TIC y el procedimiento de ingeniería de software. 
2. Documentar y publicar el código de los componentes de software desarrollado, aplicando los lineamientos de la oficina TIC y el procedimiento de ingeniería de software. 
3. Tramitar la solución de incidencias reportadas por los usuarios en los componentes de los sistemas de información de la UPRA. 
4. Contribuir en la realización de las sesiones de planeación, seguimiento y control de las actividades establecidas para el alcance de los objetivos de los sistemas de información de la UPRA.
5. Las demás asignadas por el supervisor y que tengan relación con el objeto del contrato.</t>
  </si>
  <si>
    <t>COLMENA SEGUROS</t>
  </si>
  <si>
    <t>14-44-101228303</t>
  </si>
  <si>
    <t>DOTA-070-2025</t>
  </si>
  <si>
    <t>CO1.PCCNTR.7333012</t>
  </si>
  <si>
    <t>2025-3-002016</t>
  </si>
  <si>
    <t>GLORIA LORENA VILLEGAS GÓNGORA</t>
  </si>
  <si>
    <t>ESPECIALIZACIÓN EN DERECHO PUBLICO</t>
  </si>
  <si>
    <t>villegasabogada01@gmail.com</t>
  </si>
  <si>
    <t>Prestar servicios jurídicos en calidad de abogado, para apoyar a la Dirección de Ordenamiento de la Propiedad y Mercado de Tierras de la UPRA, en la elaboración de indicadores y lineamientos y demás documentos, en materia de ordenamiento social de la propiedad de la tierra rural, el uso eficiente del suelo para fines agropecuarios, la adecuación de tierras y el mercado de tierras rurales.</t>
  </si>
  <si>
    <t>1. Concertar con el supervisor un plan individual de actividades a desarrollar para la consecución del objeto contractual, teniendo en cuenta la programación y alcances definidos por la UPRA, realizar los ajustes al mismo en caso de ser requerido; así como reportar sus avances periódicos con los respectivos soportes. 
2. Apoyar a la UPRA desde el componente jurídico en la elaboración y revisión de boletines y documentos técnicos de Ordenamiento Social de la Propiedad donde se formulen lineamientos, diagnósticos, criterios e instrumentos en las áreas de protección para la producción de alimentos (APPA), a fin de fortalecer el área de gestión territorial 
3. Apoyar en la elaboración de respuestas, de los distintos requerimientos relacionados con las Estrategias de Gestión para la Regularización de la Propiedad Rural, formuladas por la UPRA. 
4. Apoyar en la proyección revisión de actos administrativos requeridos para la adopción o implementación de lineamientos, criterios e instrumentos de Ordenamiento Social de la Propiedad. 
5. Apoyar la elaboración, revisión y ajuste de documentos, versiones diagramadas, matrices, mapas, análisis alfanuméricos y gráficos, cualitativos y cuantitativos, prototipos funcionales y demás insumos generados por la UPRA, relacionados con el objeto del contrato. 
6. Diligenciar los formatos del sistema de gestión de calidad necesarios para el cumplimiento del objeto del contrato como los estándares de información para los productos técnicos de UPRA (especificación técnica, metadato de los productos y reporte de calidad), solicitud de análisis de información, entre otros.
7. Apoyar a la UPRA en la atención de PQRS, Derechos de petición, solicitudes internas y externas que le sean asignados y asistir a las reuniones programadas por la UPRA en los temas relacionados con el objeto del contrato.
8. Participar en reuniones, comités, clínicas jurídicas relacionados con el objeto del contrato cuando sea convocado o delegado por parte del supervisor del contrato o por la Dirección General de la entidad, en lo relacionado con el cumplimiento de fallos judiciales, Comités Directivos de la Agencia Nacional de Tierras, entre otros y relacionadas con la definición de lineamientos, criterios e instrumentos de ordenamiento social de la propiedad rural, cuando sea solicitado, así como realizar visitas de campo que sean requeridas.
9. Apoyar en la elaboración o revisión de Proyectos de Ley, actos administrativos, conceptos, respuestas a requerimientos en lo concerniente a procesos relacionados
con el Ordenamiento Social de la Propiedad con enfoque diferencial y el Mercado de Tierras, como lo son las Zonas de Reserva Campesina, Agricultura Campesina Familiar y Comunitaria, APPA, Paisaje Agropecuario, Unidad Agrícola Familiar, todas las demás
áreas jurídicas que se requieran en desarrollo de la Estrategia de Fortalecimiento Institucional.
10. Ejercer como apoyo a la supervisión en contratos o convenios a los que sea designado en la revisión y consolidación de los documentos y/o productos que se deriven del objeto y obligaciones de los contratos.
11. Desplazarse al lugar que sea requerido para el cumplimiento de su objeto contractual.
12. Apoyar la gestión y análisis desde el componente jurídico, para fortalecer la planeación estratégica, en el proceso de actualización de la frontera agrícola nacional con las autoridades ambientales y entidades competentes, mediante la elaboración de
conceptos jurídicos y el acompañamiento a los espacios de trabajo que se deriven de los mismos a fin de fortalecer el área de gestión territorial.
13. Apoyar, analizar, gestionar y asesorar jurídicamente los temas relacionados con el Ordenamiento Social de la Propiedad y Mercado de Tierras para la identificación de áreas de protección para la producción de alimentos - APPA en los departamentos y municipios priorizados, para el cumplimiento de los objetivos contemplados en la Estrategia de Fortalecimiento Institucional.
14. Organizar, participar y documentar reuniones, comités, clínicas jurídicas relacionados con el objeto del contrato cuando sea convocado o delegado por parte del supervisor del contrato o por la Dirección General de la entidad, en lo relacionado con el cumplimiento de fallos judiciales, Comités Directivos de la Agencia Nacional de Tierras,
entre otros y relacionadas con la definición de lineamientos, criterios e instrumentos de ordenamiento social de la propiedad rural, cuando sea solicitado, así como realizar visitas de campo que sean requeridas.
15. Las demás asignadas por el supervisor y relacionadas con el objeto del contrato.</t>
  </si>
  <si>
    <t>14-44-101228407</t>
  </si>
  <si>
    <t>FOR-081-2025</t>
  </si>
  <si>
    <t>CO1.PCCNTR.7335380</t>
  </si>
  <si>
    <t>2025-3-002092</t>
  </si>
  <si>
    <t>MARIA FERNANDA CHAVEZ MOTOA</t>
  </si>
  <si>
    <t>ESPECIALIZACIÓN EN GERENCIA Y ADMINISTRACIÓN FINANCIERA</t>
  </si>
  <si>
    <t>mfchaves@outlook.es</t>
  </si>
  <si>
    <t>FOR_081 Prestar sus servicios profesionales a la Secretaría General de la UPRA desarrollando e implementando estrategias encaminadas a fortalecer la gestión documental electrónica dentro de la entidad, con el fin de garantizar la conformación de expedientes electrónicos en el Sistema de Gestión de Documentos Electrónicos de Archivo (SGDEA) conforme al plan de acción 2025.</t>
  </si>
  <si>
    <t>1. Contribuir en el desarrollo y ejecución de estrategias y procedimientos que garanticen la adecuada Implementación del SGDEA garantizando la captura, organización, conservación y disposición de los documentos electrónicos, asegurando su accesibilidad y cumplimiento con las normativas archivísticas vigentes. 2. Elaborar y/o actualizar instrumentos archivísticos y lineamientos que fortalezcan la gestión documental electrónica 
3. Implementar las estrategias de preservación digital establecidas en el Sistema Integrado de conservación 
4. Participar en el establecimiento de protocolos de seguridad para proteger la información sensible. 
5. Identificar la articulación del SGDEA con otros sistemas de información de la entidad para garantizar la interoperabilidad y eficiencia en los procesos administrativos. 
6. Acompañar en la asistencias técnicas para los usuarios del SGDEA, enfocadas en la comprensión y apropiación del SGDEA. 
7. Cumplir las demás actividades que le requiera el supervisor relacionadas con el objeto del contrato.</t>
  </si>
  <si>
    <t>96-46-101025982</t>
  </si>
  <si>
    <t>INFO-051-2025</t>
  </si>
  <si>
    <t>CO1.PCCNTR.7344539</t>
  </si>
  <si>
    <t>2025-3-002213</t>
  </si>
  <si>
    <t>JAVIER MAURICIO RAMIREZ PORTILLO</t>
  </si>
  <si>
    <t>jamarapo@gmail.com</t>
  </si>
  <si>
    <t>Prestar servicios profesionales a la UPRA para apoyar el desarrollo y mantenimiento de los sistemas de información de la entidad.</t>
  </si>
  <si>
    <t>1.Apoyar el desarrollo y soporte de los sistemas de información de la UPRA 
2.Participar en las sesiones programadas con los equipos técnicos y funcionales de los sistemas de información y realizar los aportes técnicos necesarios 
3.Versionar, documentar y socializar los desarrollos de software realizados para los sistemas de información de la Upra 
4. Las demás actividades asignadas por el supervisor asociadas al cumplimiento del objeto del contrato.</t>
  </si>
  <si>
    <t>14-44-101228369</t>
  </si>
  <si>
    <t>DOTA-134-2025</t>
  </si>
  <si>
    <t>CO1.PCCNTR.7333165</t>
  </si>
  <si>
    <t>2025-3-002086</t>
  </si>
  <si>
    <t>C-1704-1100-9-30101A-1704021-02 ADQUIS. DE BYS - DOCUMENTOS DE EVALUACIÓN - DESARROLLO DE LA PLANIFICACION DEL ORDENAMIENTO TERRITORIAL AGROPECUARIO - DOTA - EN EL AMBITO NACIONAL</t>
  </si>
  <si>
    <t>ÁLVARO ANDRÉS PULIDO CASTRILLÓN</t>
  </si>
  <si>
    <t>MAGÍSTER EN ECONÓMIA AGRICOLA</t>
  </si>
  <si>
    <t>alvaro.pulido@gmail.com</t>
  </si>
  <si>
    <t>Prestar servicios profesionales especializados a la UPRA en actividades relacionadas con la gestión de información para el cálculo y la actualización de indicadores estratégicos para el análisis del estado actual y seguimiento de las políticas públicas de las cadenas productivas agropecuarias priorizadas.</t>
  </si>
  <si>
    <t>1. Gestionar el proceso de mapeo de fuentes, recolección y procesamiento de la información que permita la construcción o actualización de indicadores estratégicos para analizar el estado actual y orientar el análisis situacional de las políticas públicas de las cadenas productivas agropecuarias que se formulen en la vigencia. 
2. Desarrollar actividades para la identificación y priorización de indicadores estratégicos con los que se aplicará el seguimiento a la implementación de los lineamientos de las políticas públicas de las cadenas productivas agropecuarias que se formulen en la vigencia. 
3. Elaborar informes ejecutivos de seguimiento a las políticas públicas de las cadenas productivas agropecuarias priorizadas para la vigencia, a partir del monitoreo y análisis del comportamiento de los principales indicadores estratégicos y aplicando el enfoque y metodología de seguimiento establecidos por la Dirección de Uso Eficiente del Suelo y Adecuación de Tierras (DUESAT). 
4. Participar en espacios y procesos de articulación y coordinación con otros equipos de las Direcciones Técnicas de la UPRA en el marco del desarrollo de insumos y documentos técnicos relacionados con las actividades de línea base y seguimiento y evaluación que guarden relación con otros procesos, atendiendo los acuerdos y compromisos generados. 
5. Apoyar la implementación de procedimientos del Sistema Integrado de Gestión de la UPRA asociados a las actividades y documentos técnicos de línea base y seguimiento y evaluación, tales como el diligenciamiento de especificaciones técnicas, metadatos, informes de evaluación de calidad y entrega al repositorio, así como la organización de las evidencias técnicas de los procesos. 
6. Asesorar a la entidad desde el ámbito de la economía, la ciencia de datos y la política pública como aporte al desarrollo de acciones que permitan fortalecer el enfoque, metodología, instrumentos y uso de la información producto de las actividades de línea base y seguimiento y evaluación. 
7. Apoyar la elaboración de análisis económicos, en caso de ser requeridos por el MADR a la UPRA, en el marco de situaciones que afectan el funcionamiento normal de los mercados de alimentos.</t>
  </si>
  <si>
    <t>OLGA LUCIA ESPEJO FLECHAS</t>
  </si>
  <si>
    <t>SEGUROS BOLÍVAR S.A.</t>
  </si>
  <si>
    <t xml:space="preserve">
14-44-101228437</t>
  </si>
  <si>
    <t>DOTA-010-2025</t>
  </si>
  <si>
    <t>CO1.PCCNTR.7317933</t>
  </si>
  <si>
    <t>2025-3-002010</t>
  </si>
  <si>
    <t>ANDRÉS FELIPE ORTEGA QUINTANA</t>
  </si>
  <si>
    <t>afortegaq@hotmail.com</t>
  </si>
  <si>
    <t>DOTA_010 Prestar servicios profesionales a la UPRA para la elaboración de insumos socioeconómicos y de la gestión de información estratégica del sector agropecuario en el marco del uso eficiente del suelo y la planificación agropecuaria nacional.</t>
  </si>
  <si>
    <t>1. Apoyar la elaboración de análisis económicos, en caso de ser requeridos por el MADR a la UPRA, en el marco de situaciones que afectan el funcionamiento normal de los mercados de alimentos. 
2. Elaborar la caracterización económica de los subsectores y territorios que sean requeridos de acuerdo con las directrices que sean emitidas desde la Dirección Técnica de Uso Eficiente del Suelo y Adecuación de Tierras, a fin de proveer insumos para la identificación de las APPA a fin de fortalecer las áreas de gestión territorial social y económica. 
3. Contribuir con los grupos de trabajo de APPA desde el enfoque socioeconómico, aportando desde su perfil profesional en la construcción de lineamientos, criterios, herramientas y/o documentos técnicos que le sean requeridos. 
4.Realizar el cálculo del Índice de Desempeño Productivo Municipal (IDPM) 2024 para los cultivos que cuentan con zonificación de aptitud productiva a nivel nacional, teniendo en cuenta la versión vigente de la frontera agrícola nacional y los resultados de las Evaluaciones Agropecuarias (EVA) 2020 a 2024 a fin de fortalecer las áreas de gestión territorial social y económica. 
5. Apoyar la gestión relacionada con compras públicas y circuitos cortos de comercialización de productos agropecuarios, en especial para representar a la UPRA 
6. Documentar la formulación o actualización del procedimiento del cual participa. 
7. Las demás que sean asignadas y surjan como consecuencia de la ejecución del objeto contractual, entre ellas desplazarse a los lugares que le sean asignados.</t>
  </si>
  <si>
    <t>CHU-100039278</t>
  </si>
  <si>
    <t>DOTA-110-2025</t>
  </si>
  <si>
    <t>CO1.PCCNTR.7333130</t>
  </si>
  <si>
    <t>2025-3-002026</t>
  </si>
  <si>
    <t>ADRIANA MARCELA PORRAS REY</t>
  </si>
  <si>
    <t>BIOLOGIA</t>
  </si>
  <si>
    <t>MAGÍSTER EN CIENCIAS Y SISTEMAS DE INFORMACIÓN GEOGRÁFICA</t>
  </si>
  <si>
    <t>marcelapo@gmail.com</t>
  </si>
  <si>
    <t>DOTA_110 Prestar servicios profesionales para apoyar el análisis y vinculación de las determinantes ambientales en el proceso de identificación de las APPA, actualización de la frontera agrícola.</t>
  </si>
  <si>
    <t>1. Analizar las determinantes ambientales en el proceso de identificación de las áreas de protección para la producción de alimentos (APPA) y/o para la actualización de la Frontera Agrícola en zonas priorizadas por la UPRA. 
2. Elaborar y/o contribuir en los documentos técnicos de análisis de determinantes ambientales requeridos en el proceso de identificación de las áreas de protección para la producción de alimentos (APPA). 
3. Participar técnicamente en eventos internos o externos relacionados con el objeto del contrato. 
4. Apoyar los análisis asociados a la gestión de conflictos entre el sector agricultura y otros sectores productivos. 
5. Apoyar a la Entidad en la emisión de conceptos técnicos y en la elaboración de respuestas a requerimientos. 
6. Apoyar el reporte de metas físicas, mapa de riesgos y avances de proyectos de inversión que le sean solicitados. 
7. Gestionar la consecución y análisis de información necesaria para el desarrollo del objeto contractual. 
8. Organizar y consolidar las evidencias relacionadas con el plan de actividades, metadatos, solicitud de análisis de información, actas de reunión e informes de evaluación de calidad de los documentos técnicos y productos relacionados con el objeto del contrato, al igual que su almacenamiento en las respectivas ubicaciones y siguiendo las especificaciones de las respectivas TRD. 
9. Elaborar un informe final que contenga las labores realizadas para el cumplimiento del objeto del contrato, lecciones aprendidas, conclusiones y recomendaciones.</t>
  </si>
  <si>
    <t>JESUS OCTAVIO LANCHERO DIAZ</t>
  </si>
  <si>
    <t>14-44-101228434</t>
  </si>
  <si>
    <t>DOTA-087-2025</t>
  </si>
  <si>
    <t>CO1.PCCNTR.7335894</t>
  </si>
  <si>
    <t>2025-3-002027</t>
  </si>
  <si>
    <t>MARIA ANDREA GARCIA VALENCIA</t>
  </si>
  <si>
    <t>ECOLOGIA</t>
  </si>
  <si>
    <t>mariaandrea.garcia@gmail.com</t>
  </si>
  <si>
    <t>Prestar servicios profesionales para apoyar a la UPRA en la consolidación y edición de los documentos técnicos de planes maestros de reconversión productiva agropecuaria en las subregiones estratégicas de una cadena priorizada.</t>
  </si>
  <si>
    <t>1. Elaborar y consolidar los documentos técnicos de los Planes Maestros de reconversión productiva agropecuaria para cada una de las regiones de la cadena priorizada a partir de los insumos disponibles de cada componente y estandarizándolos de acuerdo con las indicaciones técnicas de la UPRA.
2. Elaborar el resumen ejecutivo de los PMRPA que contenga las características de cada región, los desafíos, lineamientos y acciones prioritarias.
3. Apoyar la aplicación de protocolos para los talleres, ejercer el rol de facilitador de estos cuando le corresponda y participar en las reuniones de seguimiento programadas con el equipo y en las citaciones a eventos internos o externos relacionados con el objeto del contrato y atender comisiones de servicio cuando le sea solicitado.
4. Elaborar documentos, conceptos, cronograma de trabajo individual y elaborar los estándares apropiados para documentos técnicos (especificación técnica, informe calidad,  metadato, entrega repositorio) y organizar las evidencias técnicas del proceso a cargo según le sea indicado</t>
  </si>
  <si>
    <t>14-44-101228440</t>
  </si>
  <si>
    <t>DOTA-089-2025</t>
  </si>
  <si>
    <t>CO1.PCCNTR.7343842</t>
  </si>
  <si>
    <t>2025-3-002091</t>
  </si>
  <si>
    <t>LAURA DANIELA DELGADO SARMIENTO</t>
  </si>
  <si>
    <t>ANTROPOLOGIA</t>
  </si>
  <si>
    <t>lau.dd24@gmail.com</t>
  </si>
  <si>
    <t>Prestar servicios profesionales a la UPRA como apoyo en la recolección y el procesamiento de información documental y elaboración de documentos participativos en el proceso de identificación y declaratoria de las áreas de protección para la producción de alimentos.</t>
  </si>
  <si>
    <t>1. Concertar con el supervisor el plan de trabajo que contenga las actividades por realizar, productos entregables, cronograma de actividades y propuestas de mejora del proceso en caso de que existan, el cual se entregará dentro del primer mes siguiente a la fecha de inicio del contrato, efectuándose los ajustes al mismo en caso de ser requeridos. En función del plan de trabajo generar los informes de seguimiento a la gestión que le sean solicitados por la supervisión del contrato. 
2. Apoyar la recolección, procesamiento, sistematización y disposición de información primaria, secundaria y terciaria requerida para los procesos del componente social y participativo en el proceso de identificación y declaratoria de las APPA. 
3. Contribuir en la elaboración y ajuste de documentos técnicos relacionados con el proceso de identificación y declaratoria de las APPA desde el componente social y participativo. 
4. Elaborar documentos, presentaciones, conceptos, solicitudes de información, de análisis y elaborar los estándares apropiados para documentos técnicos (especificación técnica, informe calidad, metadato, entrega repositorio) cuando sea solicitado y organizar las evidencias técnicas del proceso a cargo, de acuerdo con la estructura de las TRD de la UPRA y las especificaciones de TIC. Así como apoyar el reporte de metas, avances, gestión y demás solicitudes para todos los procesos de la Dirección de Ordenamiento de la Propiedad y Mercado de Tierras. 
5. Gestionar y participar en los talleres y reuniones internas y externas relacionadas con la definición de lineamientos, criterios e instrumentos necesarios para el proceso de identificación y declaratoria de las APPA, cuando sea solicitado, así como realizar visitas de campo que sean requeridas. 
6. Elaborar un informe final que contenga la sistematización de las labores realizadas para el cumplimiento del objeto del contrato, lecciones aprendidas, conclusiones y recomendaciones.</t>
  </si>
  <si>
    <t xml:space="preserve">
21-46-101106885</t>
  </si>
  <si>
    <t>DOTA-122-2025</t>
  </si>
  <si>
    <t xml:space="preserve">
CO1.PCCNTR.7343865</t>
  </si>
  <si>
    <t>2025-3-002149</t>
  </si>
  <si>
    <t>CESAR AUGUSTO MARIN CLAVIJO</t>
  </si>
  <si>
    <t>ESPECIALIZACIÓN EN GESTIÓN INMOBILIARIA</t>
  </si>
  <si>
    <t>ca.marin@yahoo.es</t>
  </si>
  <si>
    <t>Prestar servicios profesionales a la UPRA para orientar conceptual y metodológicamente la formulación, ajuste y difusión de lineamientos, instrumentos, documentos y herramientas relacionados con el Ordenamiento Territorial Agropecuario y su articulación a los procesos de ordenamiento territorial desde los ámbitos nacional y departamental.</t>
  </si>
  <si>
    <t>1. Apoyar el liderazgo en la formulación de documentos técnicos e instrumentos relacionados con la implementación de las áreas de protección para la producción de alimentos - APPA y/o las áreas de especial interés para proteger el derecho humano a la alimentación en los territorios priorizados. 
2. Apoyar la orientación de la formulación, ajuste, diseño, adopción y difusión de lineamientos, guías, instrumentos y documentos de ordenamiento territorial a nivel nacional, departamental y municipal cuando sea requerido. 
3. Brindar asesoría, asistencia técnica y/o capacitación a entes territoriales en ordenamiento territorial, en cumplimiento de los objetivos contemplados de la Estrategia territorial para el ordenamiento y el uso eficiente del suelo rural agropecuario –DOTA. 
4. Apoyar a la Entidad en la emisión de conceptos técnicos y elaboración de respuestas a requerimientos relacionados con el ordenamiento territorial agropecuario, así como asistir a espacios y reuniones relacionadas con el objeto del contrato, cuando sea requerido. 
5. Asistir y gestionar los espacios interinstitucionales relacionados con el objeto del contrato, cuando sea requerido. 
6. Apoyar al supervisor del contrato de la Dirección de OPMT desde el componente técnico en el seguimiento y vigilancia de los contratos de prestación de servicios que este tenga a cargo, así como en la revisión y consolidación de los documentos y/o productos que se deriven del objeto y obligaciones de los contratos. 
7. Elaborar documentos, presentaciones, conceptos, solicitudes de información, de análisis y elaborar los estándares apropiados para documentos técnicos (especificación técnica, informe calidad, metadato, entrega repositorio) cuando sea solicitado y organizar las evidencias técnicas del proceso a cargo, de acuerdo con la estructura de las TRD de la UPRA y las especificaciones de TIC.</t>
  </si>
  <si>
    <t>21-46-101106970</t>
  </si>
  <si>
    <t>DOTA-065-2025</t>
  </si>
  <si>
    <t>CO1.PCCNTR.7343883</t>
  </si>
  <si>
    <t>2025-3-002090</t>
  </si>
  <si>
    <t>DAVID ALBERTO GIRALDO ZÁRATE</t>
  </si>
  <si>
    <t>davidgiraldozarate@gmail.com</t>
  </si>
  <si>
    <t>Prestar servicios profesionales a la UPRA con el fin de apoyar la caracterización y monitoreo de la dinámica y comportamiento del mercado de tierras rurales en Colombia a nivel territorial y su articulación con los demás componentes de la Estrategia de Ordenamiento Rural Agropecuario.</t>
  </si>
  <si>
    <t>1. Concertar con el supervisor un plan de trabajo individual para la consecución del objeto contractual, atendiendo la programación y alcances definidos por la Dirección de OPMT de la UPRA, así como realizar los ajustes al mismo en caso de ser requerido. 
2. Contribuir en el análisis desde el componente de MT para la priorización de ZPPA y en la finalización e implementación de la metodología para la determinación del impacto de la declaratoria de las APPAS en el mercado de tierras. 
3. Apoyar la actualización de las áreas para el mercado de tierras rurales agropecuarias así como el análisis que permita el monitoreo de la dinámica y el comportamiento del mercado de tierras rurales en Colombia a nivel territorial, que sean insumos para la planificación y el ordenamiento territorial, así como contribuir en la determinación de zonificación de precios de la tierra rural de acuerdo a las prioridades de la entidad, con fuentes primarias y secundarias, trabajos de campo requeridos para el desarrollo del contrato y actividades relacionadas con la socialización de resultados. 
4. Apoyar en la elaboración, revisión y actualización de documentos, mapas, análisis alfanuméricos, gráficos y demás insumos generados por la UPRA y otras entidades. 
5. Apoyar la elaboración de propuestas de lineamientos e instrumentos que desarrollen la estrategia para la regularización del mercado de tierras rurales y contribuir desde el componente temático a la DOPMT en la interacción con los diferentes equipos de trabajo. 
6. Apoyar las solicitudes de análisis, gestión y almacenamiento de información relacionadas con el mercado de tierras rurales en el desarrollo de la Estrategia de Ordenamiento Rural Agropecuario y efectuar la revisión y retroalimentación a los resultados. 
7. Apoyar el diligenciamiento de formatos, facilitativos y del SGI de la UPRA, como: estándares de calidad (especificaciones técnicas, metadatos e informes de evaluación de calidad) de los documentos técnicos y geográficos, informe técnico de reunión, actas de reunión, estructuración y seguimiento de proyectos operativos y participar en
las jornadas metodológicas y entrenamiento en el puesto de trabajo.
8. Apoyar al supervisor del contrato de la Dirección de OPMT desde el componente técnico en el seguimiento y vigilancia de los contratos de prestación de servicios que este tenga a cargo, así como en la revisión y consolidación de los documentos y/o productos que se deriven del objeto y obligaciones de los contratos.
9. Realizar el cargue en el SECOP de documentos relacionados con los pagos realizados por la entidad.
10. Elaborar un informe final que sintetice el contenido de los documentos objeto del contrato.</t>
  </si>
  <si>
    <t>MARY CRISTINA GUEVARA CAMACHO</t>
  </si>
  <si>
    <t>14-44-101228432</t>
  </si>
  <si>
    <t>DOTA-063-2025</t>
  </si>
  <si>
    <t>CO1.PCCNTR.7343895</t>
  </si>
  <si>
    <t>2025-3-002089</t>
  </si>
  <si>
    <t>DIEGO DAVID PINZÓN ROJAS</t>
  </si>
  <si>
    <t>MAGÍSTER EN PLANEACIÓN URBANA Y REGIONAL</t>
  </si>
  <si>
    <t>eng.diegodavid@gmail.com</t>
  </si>
  <si>
    <t>Prestar servicios profesionales a la UPRA con el fin de apoyar la caracterización y monitoreo de la dinámica y comportamiento del mercado de tierras rurales en Colombia a nivel nacional y su articulación con los demás componentes de la Estrategia de Ordenamiento Rural Agropecuario.</t>
  </si>
  <si>
    <t>1. Concertar con el supervisor un plan de trabajo individual para la consecución del objeto contractual, atendiendo la programación y alcances definidos por la Dirección de OPMT de la UPRA, así como realizar los ajustes al mismo en caso de ser requerido. 
2. Apoyar la actualización de las áreas para el MT rurales agropecuarias así como el análisis que permita el monitoreo de la dinámica y el comportamiento del MT rurales en Colombia a nivel nacional, que sean insumos para la planificación y el ordenamiento territorial, así como contribuir en la determinación de zonificación de precios de la tierra rural de acuerdo a las prioridades de la entidad, con fuentes primarias y secundarias; y trabajos de campo requeridos para el desarrollo del contrato y actividades relacionadas con la socialización de resultados. 3. Contribuir en el análisis desde el componente de MT para la priorización de ZPPA y en la finalización e implementación de la metodología para la determinación del impacto de la declaratoria de las APPAS en el mercado de tierras. 
4. Apoyar la elaboración de propuestas de lineamientos e instrumentos que desarrollen la estrategia para la regularización del mercado de tierras rurales y contribuir desde el componente temático a la DOPMT en la interacción con los diferentes equipos de trabajo. 
5. Apoyar en la elaboración, revisión y actualización de documentos, mapas, análisis alfanuméricos, gráficos y demás insumos generados por la UPRA y otras entidades. 
6. Apoyar el diligenciamiento de formatos, facilitativos y del SGI de la UPRA, como: estándares de calidad (especificaciones técnicas, metadatos e informes de evaluación de calidad) de los documentos técnicos y geográficos, informe técnico de reunión, actas de reunión, estructuración y seguimiento de proyectos operativos y participar en las jornadas metodológicas y entrenamiento en el puesto de trabajo. 
7. Apoyar al supervisor del contrato de la Dirección de OPMT desde el componente técnico en el seguimiento y vigilancia de los contratos de prestación de servicios que este tenga a cargo, así como en la revisión y consolidación de los documentos y/o
productos que se deriven del objeto y obligaciones de los contratos.
8. Realizar el cargue en el SECOP de documentos relacionados con los pagos realizados por la entidad.
9. Elaborar un informe final que sintetice el contenido de los documentos objeto del contrato.</t>
  </si>
  <si>
    <t>33-46-101062940</t>
  </si>
  <si>
    <t>DOTA-106-2025</t>
  </si>
  <si>
    <t>CO1.PCCNTR.7346229</t>
  </si>
  <si>
    <t>2025-3-002062</t>
  </si>
  <si>
    <t>ARTURO DUICA AMAYA</t>
  </si>
  <si>
    <t>MEDICINA VETERINARIA</t>
  </si>
  <si>
    <t>MAGÍSTER EN SALUD ANIMAL</t>
  </si>
  <si>
    <t>aduica@hotmail.com</t>
  </si>
  <si>
    <t>310 323 6569</t>
  </si>
  <si>
    <t>Prestar servicios profesionales a la UPRA para apoyar la formulación de lineamientos, instrumentos, documentos y herramientas relacionados con las áreas de protección para la producción de alimentos y su incorporación en los instrumentos de ordenamiento territorial.</t>
  </si>
  <si>
    <t>1. Apoyar el proceso y la generación de insumos para la identificación de áreas de protección para la producción de alimentos - APPA y/o las áreas de especial interés para proteger el derecho humano a la alimentación en los territorios priorizados, para el cumplimiento de los objetivos contemplados de la Estrategia territorial para el ordenamiento y el uso eficiente del suelo rural agropecuario –DOTA. 
2. Generar insumos para el proceso de identificación y declaratoria de las áreas de protección para la producción de alimentos - APPA y/o las áreas de especial interés para proteger el derecho humano a la alimentación desde el componente de ordenamiento territorial. 
3. Apoyar y participar en estrategias de comunicación, información, divulgación, capacitación, educación y cooperación del componente de ordenamiento territorial. 
4. Apoyar con insumos a la UPRA en comités, reuniones, talleres y demás, así como asistir a espacios y reuniones relacionadas con el objeto del contrato, cuando sea requerido. 
5. Apoyar a la Entidad en la emisión de conceptos técnicos y elaboración de respuestas a requerimientos desde el componente de ordenamiento territorial en relación con la identificación y declaratoria de las áreas de protección para la producción de alimentos - APPA y/o las áreas de especial interés para proteger el derecho humano a la alimentación. 
6. Elaborar documentos, presentaciones, conceptos, solicitudes de información, de análisis y elaborar los estándares apropiados para documentos técnicos (especificación técnica, informe calidad, metadato, entrega repositorio) cuando sea solicitado y organizar las evidencias técnicas del proceso a cargo, de acuerdo con la estructura de las TRD de la UPRA y las especificaciones de TIC.</t>
  </si>
  <si>
    <t>14-44-101228424</t>
  </si>
  <si>
    <t>DOTA-105-2025</t>
  </si>
  <si>
    <t>CO1.PCCNTR.7346245</t>
  </si>
  <si>
    <t>2025-3-002144</t>
  </si>
  <si>
    <t>ANDRES IVAN RODRIGUEZ MARTHA</t>
  </si>
  <si>
    <t>andres.martha@upra.gov.co</t>
  </si>
  <si>
    <t xml:space="preserve">1. Apoyar el proceso y la generación de insumos para la identificación de áreas de protección para la producción de alimentos - APPA y/o las áreas de especial interés para proteger el derecho humano a la alimentación en los territorios priorizados, para el cumplimiento de los objetivos contemplados de la Estrategia territorial para el ordenamiento y el uso eficiente del suelo rural agropecuario –DOTA. 
2. Generar insumos para el proceso de identificación y declaratoria de las áreas de protección para la producción de alimentos - APPA y/o las áreas de especial interés para proteger el derecho humano a la alimentación desde el componente de ordenamiento territorial 
3. Apoyar y participar en estrategias de comunicación, información, divulgación, capacitación, educación y cooperación del componente de ordenamiento territorial. 
4. Apoyar con insumos a la UPRA en comités, reuniones, talleres y demás, así como asistir a espacios y reuniones relacionadas con el objeto del contrato, cuando sea requerido. 
5. Apoyar a la Entidad en la emisión de conceptos técnicos y elaboración de respuestas a requerimientos desde el componente de ordenamiento territorial en relación con la identificación y declaratoria de las áreas de protección para la producción de alimentos - APPA y/o las áreas de especial interés para proteger el derecho humano a la alimentación. 
6. Elaborar documentos, presentaciones, conceptos, solicitudes de información, de análisis y elaborar los estándares apropiados para documentos técnicos (especificación técnica, informe calidad, metadato, entrega repositorio) cuando sea solicitado y organizar las evidencias técnicas del proceso a cargo, de acuerdo con la estructura de las TRD de la UPRA y las especificaciones de TIC.
</t>
  </si>
  <si>
    <t>55-46-101028391</t>
  </si>
  <si>
    <t>DOTA-099-2025</t>
  </si>
  <si>
    <t>CO1.PCCNTR.7346262</t>
  </si>
  <si>
    <t>2025-3-002145</t>
  </si>
  <si>
    <t>LUIS CÉSAR MARTÍNEZ OSPINA</t>
  </si>
  <si>
    <t>ESPECIALIZACIÓN EN PLANEACIÓN URBANA</t>
  </si>
  <si>
    <t>lucemaros@gmail.com</t>
  </si>
  <si>
    <t>Prestar servicios profesionales a la UPRA para apoyar los análisis de ordenamiento territorial relacionados con las áreas de desarrollo restringido, la caracterización de la población y vivienda rural, y las relaciones urbano-rurales; así como proponer los respectivos lineamientos a partir de los análisis realizados para territorios priorizados, de conformidad con los objetivos trazados en la Estrategia territorial para el ordenamiento y el uso eficiente del suelo rural agropecuario.</t>
  </si>
  <si>
    <t>1. Apoyar la realización de análisis regionales o municipales de los componentes de población, vivienda, suelo suburbano y centros poblados y generar los insumos que serán empleados para los documentos técnicos de soporte de los respectivos frentes de trabajo de las Áreas de Protección para la Producción de Alimentos APPA. 
2. Contribuir teniendo en cuenta el enfoque diferencial en la elaboración de análisis y lineamientos relativos a las áreas de desarrollo restringido, entre ellas el suelo suburbano, centros poblados y vivienda campestre; la caracterización de la población y vivienda rurales; y las relaciones urbano-rurales para los territorios priorizados, en especial donde se están identificando las Áreas de Protección para la Producción de alimentos APPA. 
3. Apoyar en la solicitud de los análisis de información y su posterior revisión con el fin de facilitar a los diferentes frentes de trabajo la cartografía relacionada con las variables de vivienda, suelo suburbano, centros poblados, las áreas de desarrollo restringido, entre ellas el suelo suburbano, centros poblados y vivienda campestre; de manera regional o municipal, que sirvan como insumo para la identificación de las Áreas de Protección para la Producción de Alimentos. 
4. Aportar en la definición de territorios agroalimentarios o sus definiciones conexas, para la integración del concepto en la estrategia de Ordenamiento Territorial 
5. Apoyo como enlace del componente de población, vivienda, suelo suburbano y centros poblados a los equipos de gestión territorial para la generación de insumos que contribuyan al fortalecimiento del Modelo de Ordenamiento Territorial - MOT 
6. Identificar mecanismos de articulación entre el Ministerio de Agricultura y Desarrollo Rural, el Ministerio de Ambiente y Desarrollo Sostenible y el ministerio de Vivienda, ciudad y territorio en aras de coordinar las políticas del Estado en materia de población, centro poblados y vivienda.
7. Apoyar la elaboración, revisión, actualización y ajuste de conceptos, documentos, mapas, análisis alfanuméricos, gráficos y demás insumos generados por la UPRA y presentar las recomendaciones pertinentes para el ajuste de insumos, productos y otros estudios elaborados por la UPRA y otras entidades.
8. Apoyar el diligenciamiento de formatos facilitativos y del SGI de la UPRA, como: estructuración y seguimiento de proyectos operativos, especificaciones técnicas, metadatos, informe técnico de reunión, actas de reunión e informes de evaluación de calidad de los documentos técnicos y productos relacionados con el contrato.
9. Elaborar, enviar y hacer seguimiento a las solicitudes de análisis, gestión y almacenamiento de información relacionadas con áreas de desarrollo restringido en el desarrollo de la Estrategia de Ordenamiento Rural Agropecuario, en especial en la identificación de Áreas de protección para la producción de alimentos APPA y efectuar
la revisión y retroalimentación a los resultados.
10. Apoyar desde el componente temático a la DOPMT en la interacción con los diferentes equipos de trabajo, trabajos de campo relacionados y requeridos para el desarrollo del contrato y actividades relacionadas con la socialización de resultados.
11. Realizar el cargue en el SECOP de documentos relacionados con los pagos realizados por la entidad.</t>
  </si>
  <si>
    <t xml:space="preserve"> 14-44-101228461
 14-44-101228461-1</t>
  </si>
  <si>
    <t>30/01/2025
30/01/2025</t>
  </si>
  <si>
    <t>31/01/2025
PENDIENTE</t>
  </si>
  <si>
    <t>DOTA-102-2025</t>
  </si>
  <si>
    <t>CO1.PCCNTR.7343857</t>
  </si>
  <si>
    <t>2025-3-002063</t>
  </si>
  <si>
    <t>CARLOS EDUARDO NIÑO MOJICA</t>
  </si>
  <si>
    <t>MAGÍSTER EN SISTEMA INTEGRADO DE GESTIÓN</t>
  </si>
  <si>
    <t>cnino2009@hotmail.com</t>
  </si>
  <si>
    <t>Prestar servicios profesionales a la UPRA en la gestión integral de los frentes de trabajo de la identificación de las áreas de protección para la producción de alimentos.</t>
  </si>
  <si>
    <t>1. Gestionar integralmente el proceso de identificación y declaratoria de las áreas de protección para la producción de alimentos 
2. Implementar la metodología que permita realizar seguimiento y control al proceso de identificación y declaratoria de las áreas de protección para la producción de alimentos. 
3. Medir periódicamente los indicadores que muestren el avance de los frentes de trabajo, así como los puntos críticos y los retrasos de los productos, y realizar los respectivos informes y presentaciones que se requieran.
 4. Realizar seguimiento a la elaboración de insumos, documentos técnicos y lineamientos para la identificación y declaratoria de las áreas de protección para la producción de alimentos en los territorios priorizados. 
5. Asistir, gestionar y promover los espacios interinstitucionales y territoriales relacionados con el objeto del contrato. 
6. Apoyar la realización del informe mensual de metas ante la oficina de planeación con sus respectivos soportes. 
7. Apoyar la articulación con gestión de del conocimiento, relacionada con la identificación de las Áreas de Protección para la Producción de Alimentos. 
8. Apoyar a la Entidad en la emisión de conceptos técnicos y elaboración de respuestas a requerimientos relacionados con el objeto del contrato, cuando sea requerido. 
9. Elaborar el informe de gestión relacionado las actividades relacionadas con la identificación de las Áreas de Protección para la Producción de Alimentos. 
10. Apoyar al supervisor del contrato de la Dirección de OPMT desde el componente técnico en el seguimiento y vigilancia de los contratos que tenga a cargo, así como en la revisión y consolidación de los documentos y/o productos que se deriven del objeto y obligaciones de los contratos.</t>
  </si>
  <si>
    <t>14-44-101228520</t>
  </si>
  <si>
    <t>DOTA-108-2025</t>
  </si>
  <si>
    <t>CO1.PCCNTR.7344429</t>
  </si>
  <si>
    <t>2025-3-002147</t>
  </si>
  <si>
    <t>YEISSON ALEXANDER HERNÁNDEZ CASTIBLANCO</t>
  </si>
  <si>
    <t>ESPECIALIZACIÓN EN ESPACIO PÚBLICO</t>
  </si>
  <si>
    <t>morisco81@gmail.com</t>
  </si>
  <si>
    <t>1. Apoyar el proceso y la generación de insumos para la identificación de áreas de protección para la producción de alimentos - APPA y/o las áreas de especial interés para proteger el derecho humano a la alimentación en los territorios priorizados, para el cumplimiento de los objetivos contemplados de la Estrategia territorial para el ordenamiento y el uso eficiente del suelo rural agropecuario –DOTA.
 2. Generar insumos para el proceso de identificación y declaratoria de las áreas de protección para la producción de alimentos - APPA y/o las áreas de especial interés para proteger el derecho humano a la alimentación desde el componente de ordenamiento territorial 
3. Apoyar y participar en estrategias de comunicación, información, divulgación, capacitación, educación y cooperación del componente de ordenamiento territorial. 
4. Apoyar con insumos a la UPRA en comités, reuniones, talleres y demás, así como asistir a espacios y reuniones relacionadas con el objeto del contrato, cuando sea requerido. 
5. Apoyar a la Entidad en la emisión de conceptos técnicos y elaboración de respuestas a requerimientos desde el componente de ordenamiento territorial en relación con la identificación y declaratoria de las áreas de protección para la producción de alimentos - APPA y/o las áreas de especial interés para proteger el derecho humano a la alimentación. 
6. Elaborar documentos, presentaciones, conceptos, solicitudes de información, de análisis y elaborar los estándares apropiados para documentos técnicos (especificación técnica, informe calidad, metadato, entrega repositorio) cuando sea solicitado y organizar las evidencias técnicas del proceso a cargo, de acuerdo con la estructura de las TRD de la UPRA y las especificaciones de TIC.</t>
  </si>
  <si>
    <t>21-44-101462516</t>
  </si>
  <si>
    <t>CONS-012-2025</t>
  </si>
  <si>
    <t>CO1.PCCNTR.7363846</t>
  </si>
  <si>
    <t>2025-3-002222</t>
  </si>
  <si>
    <t>KAREN TATIANA DUARTE JIMENEZ</t>
  </si>
  <si>
    <t>karen_dj@hotmail.com</t>
  </si>
  <si>
    <t>CONS-012 Prestar servicios profesionales a la UPRA para apoyar las actividades relacionadas con el repositorio de la información, conforme a los procedimientos y guías establecidos para el almacenamiento de información; incluyendo la catalogación y revisión de la calidad general de la información geográfica y alfanumérica, así como la respectiva socialización.</t>
  </si>
  <si>
    <t>1. Apoyar la elaboración e implementación de soluciones que faciliten y promuevan el acceso y uso de la información allegada a la UPRA. 
2. Apoyar la actualización de los procedimientos y guías de almacenamiento de información del repositorio. 
3. Apoyar las actividades de gestión de información de los proyectos estratégicos y misionales de la UPRA, de acuerdo con los protocolos, procedimientos y estándares establecidos, mediante el desarrollo de actividades relacionadas con la revisión y almacenamiento de insumos, correspondientes a la información catastral y demás temáticas de interés. 
4. Apoyar la gestión y seguimiento de las PQR’s en el marco del proceso de gestión de información de la entidad. 
5. Participar en la validación y modificación de la estructura de la información del repositorio, de acuerdo con los procedimientos y guías del almacenamiento. 
6. Las demás asignadas por el supervisor y relacionadas con el objeto del contrato.</t>
  </si>
  <si>
    <t>CHU-100039561</t>
  </si>
  <si>
    <t>FOR-056-2025</t>
  </si>
  <si>
    <t>CO1.PCCNTR.7374092</t>
  </si>
  <si>
    <t>2025-3-002098</t>
  </si>
  <si>
    <t>ANDRES EDUARDO PAZ DUARTE</t>
  </si>
  <si>
    <t>andrespazduarte@gmail.com</t>
  </si>
  <si>
    <t>Prestar servicios profesionales a la UPRA en la elaboración de contenidos audiovisuales y gráficos, para dar cumplimiento a las metas establecidas en el Plan de Comunicaciones 2025, así como los lineamientos determinados por la Asesoría de Comunicaciones.</t>
  </si>
  <si>
    <t>1. Realizar la edición de productos audiovisuales para los diferentes canales internos y externos, así como el montaje, archivo y envío (empresas convenio) del programa de televisión. 
2. Contribuir en las transmisiones en vivo de eventos, webinar, plenarias y demás participaciones de la entidad. 
3. Proponer contenidos audiovisuales y gráficos para apoyar la estrategia digital de la UPRA. 
4. Elaborar piezas de comunicación gráfica para canales internos y externos, que fortalezcan la imagen institucional, los logros misionales, así como el uso y la apropiación de los productos y los servicios de la entidad. 
5. Cumplir las demás actividades que le requiera el supervisor relacionadas con el objeto del contrato.</t>
  </si>
  <si>
    <t>41-46-101019012</t>
  </si>
  <si>
    <t>DOTA-049-2025</t>
  </si>
  <si>
    <t>CO1.PCCNTR.7362594</t>
  </si>
  <si>
    <t>2025-3-00214</t>
  </si>
  <si>
    <t>C-1704-1100-9-30101A-1704001-02 ADQUIS. DE BYS - CARTOGRAFÍA DE ZONIFICACIÓN Y EVALUACIÓN DE TIERRAS - DESARROLLO DE LA PLANIFICACION DEL ORDENAMIENTO TERRITORIAL AGROPECUARIO - DOTA - EN EL AMBITO NACIONAL</t>
  </si>
  <si>
    <t>MARIA EUGENIA PACHÓN CALDERON</t>
  </si>
  <si>
    <t>MAGÍSTER EN GESTIÓN AMBIENTAL SOSTENIBLE</t>
  </si>
  <si>
    <t>mariaeugenial96@gmail.com</t>
  </si>
  <si>
    <t>Prestar servicios profesionales a la UPRA para desarrollar los procesos de zonificaciones de aptitud para la vigencia 2025 en los territorios asignados.</t>
  </si>
  <si>
    <t>1. Elaborar y presentar al supervisor un plan de trabajo y cronograma general que contengan las actividades a realizar, medios y productos a entregar en el marco del objeto contractual y efectuar los ajustes al mismo en caso de ser requeridos. 2. Consolidar el cronograma del proceso de zonificación de aptitud territorial, hacer seguimiento al mismo y efectuar los ajustes en caso de ser requeridos. 3. Apoyar el seguimiento al proceso de zonificación de aptitud para los territorios asignados, así como orientar al equipo de trabajo y el seguimiento respectivo.
4. Orientar y apoyar el abordaje de la zonificación de aptitud para los sistemas productivos de interés en los territorios asignados.
5. Orientar la definición de los Tipos de Utilización de la Tierras - TUT a zonificar en los territorios asignados.
6. Revisar el proceso de identificación los rangos de aptitud para las variables de las zonificaciones de aptitud de acuerdo con los TUT a zonificar en los territorios asignados
7. Revisar las solicitudes de análisis de información correspondientes para el proceso de zonificación territorial, gestionar el envío a TIC y hacer seguimiento de los avances de las solicitudes
8. Revisar el avance de mapas o salidas gráficas de las variables y los criterios de los componentes físico, socio ecosistémico y socioeconómico. 
9. Apoyar los aspectos relacionados con los métodos de integración de los componentes físico, socio ecosistémico y socioeconómico para los TUT a zonificar en los departamentos asignados
10. Definir la tabla de contenido de los documentos de zonificación de aptitud y orientar la compilación respectiva de la versión final de la memoria técnica para los territorios asignados
11. Orientar las diferentes reuniones internas relacionadas con el desarrollo del objeto del contrato, así como la socialización o presentación con los actores estratégicos, de los avances, resultados y mapas finales de las zonificaciones de aptitud para los TUT zonificados en los territorios asignados y realizar visitas de campo
relacionadas con el objeto contractual cuando sea solicitado.
12. Apoyar el seguimiento de los productos que se deriven del objeto y obligaciones del equipo de trabajo.
13. Apoyar el diligenciamiento de formatos del SGI de la UPRA como: especificaciones técnicas, informe de calidad, metadatos, e informes de evaluación de calidad de los documentos técnicos y productos relacionados con las zonificaciones de aptitud territorial, igualmente apoyar la organización de las evidencias técnicas del proceso de
acuerdo con la estructura de las TRD de la UPRA.
14. La demás asignadas por el supervisor relacionadas con el objeto contractual.</t>
  </si>
  <si>
    <t>RENATO BALDOVINO GUEVARA</t>
  </si>
  <si>
    <t>14-44-101228568</t>
  </si>
  <si>
    <t>DOTA-078-2025</t>
  </si>
  <si>
    <t>CO1.PCCNTR.7362573</t>
  </si>
  <si>
    <t>2025-3-002095</t>
  </si>
  <si>
    <t>MARLYN SOCORRO SOLARTE LOPEZ</t>
  </si>
  <si>
    <t>ESPECIALIZACIÓN EN PROYECTOS DE DESARROLLO</t>
  </si>
  <si>
    <t xml:space="preserve">masolop@yahoo.es </t>
  </si>
  <si>
    <t>DOTA_078 Prestar servicios profesionales a la UPRA para apoyar en los aspectos relacionados con el componente técnico de mercado, evaluación financiera y económica en el marco de la estructuración de los planes departamentales de riego priorizados e instrumentos técnicos en el marco del proceso de la adecuación de tierras.</t>
  </si>
  <si>
    <t>1) Estructurar técnicamente los componentes de diagnóstico social y organizacional, situación de mercado, diagnostico integral, aplicación metodología marco lógico, evaluación de alternativas de alternativas, componente estratégico del plan, fuentes de inversión y financiamiento, seguimiento y monitoreo de la planeación del riego para la consolidación de los planes departamentales de riego priorizados. 
2) Apoyar desde su perfil profesional el diseño, formulación, revisión, ajustes y conceptos de los instrumentos, criterios, lineamientos, manuales, metodologías, documentos técnicos y de planeación que permitan la toma de decisiones y establecer el estado de los procesos de adecuación de tierras. 
3) Apoyar la elaboración y diligenciamiento de documentación asociada al Sistema de Gestión Integrado - SGI de la UPRA, tales como: Procedimientos de adecuación de tierras estrategia territorial, especificaciones técnicas, metadatos, evaluaciones de calidad, solicitudes de análisis de información, presentaciones, informes técnicos, actas de reuniones y productos relacionados con el objeto del contrato. 
4) Apoyar al supervisor del contrato de la Dirección de Uso Eficiente del Suelo y Adecuación de Tierras en la revisión, ajustes, validación y consolidación de los documentos y/o productos que se deriven del objeto y obligaciones de los contratos del equipo de apoyo de adecuación de tierras estrategia territorial. 
5) Participar en las reuniones de seguimiento periódicas con el equipo de trabajo, así como de las citaciones de eventos internos o externos relacionados con el objeto del contrato que requiera la UPRA. 
6) Las demás que sean asignadas y surjan como consecuencia de la ejecución del objeto contractual, entre ellas desplazarse a los lugares que le sean asignados y la elaboración de análisis económicos, en caso de ser requeridos por el MADR a la UPRA, en el marco de situaciones que afectan el funcionamiento normal de los mercados de alimentos.</t>
  </si>
  <si>
    <t>DANIEL ALFONSO CHAVARRO RODRIGUEZ</t>
  </si>
  <si>
    <t>14-44-101228706</t>
  </si>
  <si>
    <t>DOTA-111-2025</t>
  </si>
  <si>
    <t>CO1.PCCNTR.7362910</t>
  </si>
  <si>
    <t>2025-3-002164</t>
  </si>
  <si>
    <t>ANA YEIN CASTELLANOS GÓMEZ</t>
  </si>
  <si>
    <t>INGENIERIA EN RECURSOS HIDRICOS Y GESTIÓN AMBIENTAL</t>
  </si>
  <si>
    <t>ESPECIALIZACIÓN EN GERENCIA AMBIENTAL</t>
  </si>
  <si>
    <t>yeincastellanos@gmail.com</t>
  </si>
  <si>
    <t>DOTA_111 Prestar servicios profesionales para apoyar el análisis y vinculación de las determinantes ambientales en el proceso de identificación de las APPA, actualización de la frontera agrícola</t>
  </si>
  <si>
    <t>1. Analizar las determinantes ambientales en el proceso de identificación de las áreas de protección para la producción de alimentos (APPA) y/o para la actualización de la Frontera Agrícola en zonas priorizadas por la UPRA. 
2. Elaborar y/o contribuir en los documentos técnicos de análisis de determinantes ambientales requeridos en el proceso de identificación de las áreas de protección para la producción de alimentos (APPA). 
3. Participar técnicamente en las citaciones a eventos internos o externos relacionados con el objeto del contrato. 
4. Apoyar los análisis asociados a la gestión de conflictos entre el sector agricultura y otros sectores productivos. 
5. Apoyar a la Entidad en la emisión de conceptos técnicos y en la elaboración de respuestas a requerimientos. 
6. Apoyar las labores administrativas de reporte de metas físicas, mapa de riesgos y avances de proyectos de inversión que le sean solicitados. 7. Gestionar la consecución y análisis de información necesaria para el desarrollo del objeto contractual. 
8. Organizar y consolidar las evidencias relacionadas con el plan de actividades, metadatos, solicitud de análisis de información, actas de reunión e informes de evaluación de calidad de los documentos técnicos y productos relacionados con el objeto del contrato, al igual que su almacenamiento en las respectivas ubicaciones y siguiendo las especificaciones de las respectiva TRD. 
9. Elaborar un informe final que contenga las labores realizadas para el cumplimiento del objeto del contrato, lecciones aprendidas, conclusiones y recomendaciones.</t>
  </si>
  <si>
    <t>63-44-101016700
63-44-101016700-1</t>
  </si>
  <si>
    <t>03/02/2025
04/02/2025</t>
  </si>
  <si>
    <t>04/02/2025
05/02/2025</t>
  </si>
  <si>
    <t>DOTA-018-2025</t>
  </si>
  <si>
    <t>CO1.PCCNTR.7362921</t>
  </si>
  <si>
    <t>2025-3-002180</t>
  </si>
  <si>
    <t>LUIS FERNANDO PARRA CAMACHO</t>
  </si>
  <si>
    <t>ferchoparra870802@gmail.com</t>
  </si>
  <si>
    <t>Prestar servicios profesionales a la UPRA para apoyar la formulación del documento de análisis prospectivo, desde el ámbito de la modelación matemática y de la estadística prospectiva, para cadenas agropecuarias priorizadas por el MADR.</t>
  </si>
  <si>
    <t>1. Revisar, analizar, documentar, modelar y desarrollar algoritmos que permita establecer antecedentes conceptuales, metodológicos, análisis prospectivos y/o predictivos de elementos temáticos para el estudio de las cadenas agropecuarias priorizadas. 
2. Desarrollar, aplicar y probar modelación matemática y/o estadística que le sean requeridos para la caracterización de procesos de ordenamiento productivo. 
3. Elaborar desde el ámbito matemático y estadístico los análisis de escenarios prospectivos de las cadenas productivas agropecuarias priorizadas con énfasis en la modelación de equilibrio parcial. 
4. Organizar y consolidar las bases de datos y los algoritmos para los procesos de modelación que se desarrollen durante este contrato. 
5. Elaborar las respuestas a las solicitudes realizadas en el marco del ordenamiento productivo y asistir a las diferentes reuniones relacionadas con el desarrollo del objeto del contrato. 
6. Realizar las presentaciones y/o socializaciones de los avances y resultados en las instancias definidas y apoyar la revisión de las inquietudes, sugerencias o propuestas realizadas por los participantes. 
7. Cumplir con las demás actividades que requiera el supervisor, relacionadas con el objeto del contrato.</t>
  </si>
  <si>
    <t>14-44-101228752</t>
  </si>
  <si>
    <t>DOTA-038-2025</t>
  </si>
  <si>
    <t>CO1.PCCNTR.7338294</t>
  </si>
  <si>
    <t>2025-3-002084</t>
  </si>
  <si>
    <t>SEBASTIAN POLO CARRERA</t>
  </si>
  <si>
    <t>INGENIERIA AGRONOMICA</t>
  </si>
  <si>
    <t>MAGÍSTER EN CIENCIAS AGRONÓMICAS</t>
  </si>
  <si>
    <t>spoloc@hotmail.com</t>
  </si>
  <si>
    <t>Prestar servicios profesionales a la UPRA para apoyar en la aplicación de la metodología de los mapas de zonificación de aptitud para las cadenas priorizadas por la UPRA para el año 2025, en sus tres componentes.</t>
  </si>
  <si>
    <t>1. Elaborar y presentar al supervisor un plan de trabajo y cronograma general que contengan las actividades a realizar, medios y productos a entregar en el marco del objeto contractual y efectuar los ajustes al mismo en caso de ser requeridos.
2. Revisar y documentar la línea base de las cadenas priorizadas.
3. Revisar el marco metodológico e identificar y caracterizar las variables y los criterios
desde los componentes físico, ecosistémico y socioeconómico de los Tipos de Utilización de la Tierra priorizados por la UPRA. 
4. Aprobar los rangos de aptitud para las variables y los criterios de los componentes físico, ecosistémico y socioeconómico para los Tipos de Utilización de la Tierra priorizados por la UPRA.
5. Revisar, ajustar y validar los mapas de variables y de criterios para los Tipos de Utilización de la Tierra priorizados por la UPRA.
6. Revisar, ajustar y validar los mapas de los componentes biofísicos y socioeconómico.
7. Revisar, aprobar y enviar los formatos establecidos para el control de calidad de los
productos del objeto del contrato.
8. Revisar y avalar las fichas metodológicas de los componentes físico, ecosistémico y socioeconómico para los criterios y las variables técnicas con sus respectivos mapas por subcomponente.
9. Revisar y aprobar los mapas integrados de los componente biofísico y socioeconómico.
10. Revisar y avalar las memorias documentales técnicas de los Tipos de Utilización de la Tierra priorizados por la UPRA.
11. Apoyar a la supervisión en la elaboración, ajustes, seguimiento y control técnico de los documentos y/o productos que se deriven del objeto y las obligaciones de los contratos definidos para las zonificaciones de aptitud de los Tipos de Utilización de la Tierra
priorizados por la UPRA.
12. Participar técnicamente en las citaciones de eventos internos externos relacionados con el objeto del contrato.
13. Elaborar observaciones técnicas en lo relacionado con el objeto del contrato cuando sea solicitado por la UPRA.
14. La demás asignadas por el supervisor relacionadas con el objeto contractual.</t>
  </si>
  <si>
    <t>14-44-101228742</t>
  </si>
  <si>
    <t>FOR-057-2025</t>
  </si>
  <si>
    <t>CO1.PCCNTR.7374076</t>
  </si>
  <si>
    <t>2025-3-002100</t>
  </si>
  <si>
    <t>83121700
70131700
82131600</t>
  </si>
  <si>
    <t>EDGAR MAURICIO CARRILLO BAQUERO</t>
  </si>
  <si>
    <t>ESPECIALIZACIÓN EN COMUNICACIÓN ESTRATEGICA PARA LAS ORGANIZACIONES</t>
  </si>
  <si>
    <t>macbproducciones@gmail.com</t>
  </si>
  <si>
    <t>Prestar servicios profesionales a la UPRA como realizador y productor de contenidos audiovisuales para dar cumplimiento a las metas establecidas en el Plan de Comunicaciones 2025, así como los lineamientos determinados por la Asesoría de Comunicaciones.</t>
  </si>
  <si>
    <t>1. Generar una estrategia videográfica multiformato, que obedezca a las nuevas
tendencias del mercado digital (videos cortos en vertical, reels y shorts), que posicione
los productos y servicios de la UPRA para su promoción a través de los diferentes canales internos y externos.
2. Producir las transmisiones en directo que se realizan a través de los diferentes canales digitales de la Entidad y actualizar los diferentes contenidos para el canal de Youtube.
3. Actualizar el banco de imágenes de la UPRA con el material fotográfico y de video, el cual debe cumplir con estándares de calidad y de archivo, para su uso interno yN externo.
4. Diligenciar el formato de autorización de uso de imagen de las personas que aparezcan en videos y fotografías, producto del trabajo adelantado por el equipo de la UPRA, los cuales deben ser entregados al supervisor del contrato con cada cuenta de cobro.
5. Cumplir las demás actividades que le requiera el supervisor relacionadas con el objeto del contrato.</t>
  </si>
  <si>
    <t>14-44-101228715</t>
  </si>
  <si>
    <t>FOR-050-2025</t>
  </si>
  <si>
    <t>CO1.PCCNTR.7367741</t>
  </si>
  <si>
    <t>2025-3-002142</t>
  </si>
  <si>
    <t>83121700
 70131700
82141500_x000D_</t>
  </si>
  <si>
    <t>ANGELICA BORRAS SANTOS</t>
  </si>
  <si>
    <t>ange.poderosa@gmail.com</t>
  </si>
  <si>
    <t>Prestar servicios profesionales a la UPRA para elaborar diseños de piezas gráficas y editoriales con mensajes claros y atractivos que fomenten el trabajo colaborativo, el sentido de pertenencia y la participación activa de los colaboradores en los proyectos y logros de la entidad, en el marco del Plan de Comunicaciones 2025.</t>
  </si>
  <si>
    <t>1. Elaborar y proponer productos de comunicación gráfica creativos, pedagógicos y persuasivos que incentiven la participación, colaboración y aprendizaje continuo al interior de la entidad. 2. Elaborar piezas persuasivas para las diferentes campañas y canales internos de la UPRA, que promuevan los valores, el sentido de pertenencia, el buen trato y la gestión del desempeño de los colaboradores. 
3. Diagramar documentos como: boletines, cartillas, publicaciones y otros productos editoriales relacionados con información relevante de las áreas de la UPRA. 
4. Cumplir las demás actividades que le requiera el supervisor relacionadas con el objeto del contrato.</t>
  </si>
  <si>
    <t>14-44-101228759</t>
  </si>
  <si>
    <t>FOR-043-2025</t>
  </si>
  <si>
    <t>CO1.PCCNTR.7367045</t>
  </si>
  <si>
    <t>2025-3-002292</t>
  </si>
  <si>
    <t>MARGARITA ROSA CONEO RINCÓN</t>
  </si>
  <si>
    <t>Mconeo98@gmail.com</t>
  </si>
  <si>
    <t>Prestar servicios profesionales a la UPRA como community manager de las redes sociales, a fin de posicionar el Plan de Comunicaciones 2025 de la UPRA y la visión del Ministerio de Agricultura.</t>
  </si>
  <si>
    <t>1. Publicar el contenido de las redes sociales oficiales de la UPRA, con el objetivo de educar sobre la planificación rural agropecuaria e informar los temas misionales de la entidad, de acuerdo con el Plan de Comunicaciones 2025. 
2. Realizar seguimiento a las métricas de rendimiento de las redes sociales de la UPRA, elaborando reportes mensuales. 
3. Elaborar campañas de comunicación digital que promuevan los productos y servicios de la Entidad, además de incentivar la interacción y cercanía con los diferentes públicos. 
4. Realizar la producción de contenido multimedia que resalten las iniciativas de la UPRA, los instrumentos de gestión y el trabajo del campesinado. 
5. Cumplir las demás actividades que le requiera el supervisor relacionadas con el objeto del contrato.</t>
  </si>
  <si>
    <t>14-44-101228755</t>
  </si>
  <si>
    <t>DOTA-016-2025</t>
  </si>
  <si>
    <t>CO1.PCCNTR.7363851</t>
  </si>
  <si>
    <t>2025-3-00218</t>
  </si>
  <si>
    <t>ANGELICA MARIA LONDOÑO TRIANA</t>
  </si>
  <si>
    <t>ESPECIALIZACIÓN EN ECONOMÍA INTERNACIONAL</t>
  </si>
  <si>
    <t>angelondono@hotmail.com</t>
  </si>
  <si>
    <t>Prestar servicios profesionales a la UPRA para apoyar la elaboración de los documentos de análisis situacional, análisis prospectivo y lineamientos de política, desde el componente económico, mercados, comercialización y análisis competitivo, para cadenas agropecuarias priorizadas por el MADR.</t>
  </si>
  <si>
    <t>1. Revisar, analizar y documentar los antecedentes para elaborar el análisis situacional y análisis prospectivo desde el componente económico, mercado, comercialización y análisis competitivo, para las cadenas agropecuarias priorizadas. 
2. Elaborar el análisis situacional y la identificación de desafíos desde el componente económico, mercados, comercialización y análisis competitivo, para las cadenas agropecuarias priorizadas. 
3. Elaborar el análisis prospectivo y apoyar la validación de los escenarios prospectivos desde el componente económico, mercados, comercialización y análisis competitivo, para las cadenas agropecuarias priorizadas. 
4. Apoyar la elaboración del documento de lineamientos de política. 
5. Elaborar las respuestas a las solicitudes realizadas en el marco del ordenamiento productivo y asistir a las diferentes reuniones relacionadas con el desarrollo del objeto del contrato. 
6. Realizar las presentaciones y/o socializaciones de los avances y resultados en las instancias definidas y apoyar la revisión de las inquietudes, sugerencias o propuestas realizadas por los participantes. 7. Apoyar la elaboración de análisis económicos, en caso de ser requeridos por el MADR a la UPRA, en el marco de situaciones que afectan el funcionamiento normal de los mercados de alimentos. 
8. Cumplir con las demás actividades que requiera el supervisor, relacionadas con el objeto del contrato.</t>
  </si>
  <si>
    <t>14-44-101228763</t>
  </si>
  <si>
    <t>DOTA-012-2025</t>
  </si>
  <si>
    <t>CO1.PCCNTR.7364310</t>
  </si>
  <si>
    <t>2025-3-002200</t>
  </si>
  <si>
    <t>ANDRES FELIPE RODRIGUEZ VASQUEZ</t>
  </si>
  <si>
    <t>MAGÍSTER EN GEOMÁTICA</t>
  </si>
  <si>
    <t>andresf.rodriguezv@gmail.com</t>
  </si>
  <si>
    <t>Prestar servicios profesionales para apoyar a la UPRA en el desarrollo de la modelación, simulación y conceptualización temática y documental para vulnerabilidad aplicada a la prospectiva espacial productiva y la gestión de riesgos agropecuarios.</t>
  </si>
  <si>
    <t>1. Elaborar de manera concertada con el supervisor un plan de trabajo junto con su respectivo cronograma en el que se especifiquen las actividades a realizar, documentos a entregar, las fechas tentativas de entrega para la consecución del objeto contractual. 
2. Participar técnicamente en las citaciones a eventos internos o externos relacionados con el objeto del contrato. 
3. Asistir y documentar las reuniones de seguimiento periódicas con el equipo de trabajo que le sean asignadas, así como a jornadas de inducción sobre el proceso y avances de las temáticas del objeto del contrato. 
4. Consolidar documentos técnicos sobre la modelación y simulación agroclimática para los TUT que la entidad priorice elaborando dichos modelos. 
5. Acompañar la revisión técnica, ajuste y seguimiento de los documentos generados en el contexto de convenios que realice la UPRA, relacionados con el objeto del contrato. 
6. Elaborar y validar modelos de las temáticas relacionadas con la prospectiva espacial a nivel nacional y la gestión de riesgos agropecuarios, principalmente asociados a la estimación de vulnerabilidad y con temas relacionados con el objeto del contrato, para cultivos priorizados a nivel nacional. 
7. Apoyar las labores administrativas de reporte de metas físicas, mapa de riesgos y avances de proyectos de inversión que le sean solicitados. 8. Gestionar la documentación para la formulación o actualización del procedimiento del cual participa.</t>
  </si>
  <si>
    <t>WILBER ALFONSO TRIANA DIOSA</t>
  </si>
  <si>
    <t>INFO-025-2025</t>
  </si>
  <si>
    <t>CO1.PCCNTR.7372196</t>
  </si>
  <si>
    <t>2025-3-002191</t>
  </si>
  <si>
    <t>HERBERT ORLANDO SANCHEZ SILVA</t>
  </si>
  <si>
    <t>herbertsan@yahoo.com</t>
  </si>
  <si>
    <t>Prestar servicios profesionales a la UPRA en el seguimiento, monitoreo y mejora de los procesos metodológicos, operativos y analíticos necesarios para el levantamiento, procesamiento, análisis y actualización de las EVA y precios en primer mercado</t>
  </si>
  <si>
    <t>1. Proponer y actualizar los instrumentos metodológicos y operativos (como guías, fichas y formatos de control) necesarios para los procesos de gestión de información y actualización de las EVA y Precios en Primer Mercado 
2. Apoyar la gestión y revisión documental de las EVAs como operación estadística 
3. Apoyar la identificación de requerimientos funcionales y técnicos, así como otros aspectos relevantes, para el desarrollo de herramientas que optimicen la captura, procesamiento y análisis de la información relacionada con los precios en primer mercado. 
4. Realizar seguimiento al trabajo territorial, garantizando el cumplimiento de los lineamientos establecidos por la UPRA en las actividades de levantamiento, procesamiento, validación, análisis y actualización de precios en primer mercado. 
5. Consolidar, validar y elaborar informes analíticos sobre los resultados obtenidos en los procesos de levantamiento y actualización de precios en primer mercado. 
6. Y las demás asignadas por su supervisor, relacionadas con el objeto del contrato</t>
  </si>
  <si>
    <t>14-44-101228764</t>
  </si>
  <si>
    <t>CONS-013-2025</t>
  </si>
  <si>
    <t>CO1.PCCNTR.7363236</t>
  </si>
  <si>
    <t>2025-3-002223</t>
  </si>
  <si>
    <t>JHONATAN JOSE BARBOSA PEÑA</t>
  </si>
  <si>
    <t>ESPECIALIZACIÓN EN AVALUOS</t>
  </si>
  <si>
    <t>jhonatanjj.udistri@gmail.com</t>
  </si>
  <si>
    <t>CONS-013 Prestar servicios profesionales a la UPRA para apoyar las actividades relacionadas con el almacenamiento en el repositorio de información, actualización, catalogación, socialización, descargas requeridas y explorar herramientas que permitan optimizar el uso y acceso al repositorio de información, así como las actividades de gestión y seguimiento de la información de acuerdo con los lineamientos establecidos por la entidad.</t>
  </si>
  <si>
    <t>1. Apoyar actividades relacionadas con la gestión eficiente en cuanto a almacenamiento, uso y socialización de la información del repositorio.
2. Apoyar las actividades relacionadas con la gestión de información de los proyectos estratégicos y misionales de la UPRA, de acuerdo con los protocolos, procedimientos y estándares establecidos, así como la atención de PQRSD.
3. Apoyar los procesos de descarga, estructuración y control de calidad general de la información geográfica y alfanumérica, garantizando su adecuada organización y disposición, según los lineamientos definidos por la entidad
4. Las demás actividades asociadas al objeto del contrato.</t>
  </si>
  <si>
    <t>21-46-101107599</t>
  </si>
  <si>
    <t>INFO-086-2025</t>
  </si>
  <si>
    <t>CO1.PCCNTR.7363282</t>
  </si>
  <si>
    <t>2025-3-002257</t>
  </si>
  <si>
    <t>C-1704-1100-10-30206C-1704025-02 ADQUIS. DE BYS - SERVICIO DE APOYO A LA GESTIÓN DE CONOCIMIENTO Y COMUNICACIONES - FORTALECIMIENTO DE LA CAPACIDAD EN LA GESTION DE INFORMACION ESTRATEGICA SECTORIAL PARA LA ORIENTACION DE LA POLITICA AGROPECUARIA NACIONAL</t>
  </si>
  <si>
    <t>OSCAR JAVIER ALMANZA RODRÍGUEZ</t>
  </si>
  <si>
    <t>MAGÍSTER EN GERENCIA DE LA INNOVACIÓN</t>
  </si>
  <si>
    <t>ojalmanzar@gmail.com</t>
  </si>
  <si>
    <t>INFO-086 Prestar servicios profesionales a la UPRA para ejecutar actividades orientadas al fortalecimiento de las iniciativas y capacidades de innovación en la Entidad.</t>
  </si>
  <si>
    <t>1. Implementar acciones y herramientas encaminadas al fortalecimiento de capacidades de diseño e innovación en los colaboradores de la UPRA. 
2. Promover el uso y apropiación de los productos y servicios de la UPRA entre los usuarios internos y externos, apalancado en métodos de diseño centrado en las personas. 
3. Fomentar y desarrollar actividades que promuevan la generación de una cultura de innovación. 
4. Desarrollar acciones que estimulen la generación de iniciativas o proyectos de innovación 
5. Apoyar la coordinación y ejecución del programa Pioneros de la innovación 2025 como apoyo al cumplimiento del MIPG y FURAG. 
6. Las demás asignadas por el supervisor y relacionadas con el objeto del contrato.</t>
  </si>
  <si>
    <t>DIANA IVONNE BENAVIDES ROMERO</t>
  </si>
  <si>
    <t>14-46-101132403</t>
  </si>
  <si>
    <t>CONS-014-2025</t>
  </si>
  <si>
    <t>CO1.PCCNTR.7363230</t>
  </si>
  <si>
    <t>2025-3-002235</t>
  </si>
  <si>
    <t>81112007
80161500</t>
  </si>
  <si>
    <t>ELMER ALEXANDER RODRIGUEZ PUENTES</t>
  </si>
  <si>
    <t>elmerrodriguezp@gmail.com</t>
  </si>
  <si>
    <t>CONS-014 Prestar servicios profesionales para apoyar a la UPRA en las actividades de aseguramiento de la calidad de la información geográfica y alfanumérica, así como la gestión de estándares de los productos generados por la UPRA, de acuerdo a los lineamientos establecidos por la entidad.</t>
  </si>
  <si>
    <t>1. Desarrollar las actividades asociadas a la calidad de los productos generados por la UPRA, realizando la respectiva documentación y apoyando el seguimiento al cumplimiento del plan de calidad. 
2. Gestionar la publicación web de información geográfica que produzca la entidad, de acuerdo con los lineamientos establecidos. 
3. Apoyar el desarrollo de las actividades relacionadas con la implementación de los estándares, protocolos de gestión de información, así como el cumplimiento de la política de Gobierno Digital, de acuerdo con los lineamientos establecidos por la entidad. 
4. Apoyar las actividades asociadas con la generación de instrumentos de recolección de información, en el marco de las necesidades del sector agropecuario. 
5. Participar en sesiones técnicas virtuales o presenciales, asociadas al cumplimiento del objeto del contrato.</t>
  </si>
  <si>
    <t>14-44-101228756</t>
  </si>
  <si>
    <t>CONS-015-2025</t>
  </si>
  <si>
    <t>CO1.PCCNTR.7363253</t>
  </si>
  <si>
    <t>2025-3-002236</t>
  </si>
  <si>
    <t>DIEGO JUAN JARAMILLO TOVAR</t>
  </si>
  <si>
    <t>diegojjt51@hotmail.com</t>
  </si>
  <si>
    <t>CONS-015 Prestar servicios profesionales para apoyar a la UPRA en el desarrollo de las actividades relacionadas con el cumplimiento de la política de Gobierno Digital y la gestión de metadatos, de acuerdo a los lineamientos establecidos por la entidad.</t>
  </si>
  <si>
    <t>1. Desarrollar las actividades encaminadas al cumplimiento de la política de Gobierno Digital, mediante la implementación y seguimiento del procedimiento de interoperabilidad, en el marco de las necesidades de intercambio de información; con la respectiva documentación, seguimiento y la medición de indicadores. 
2. Apoyar la administración, actualización y mantenimiento del catálogo de metadatos, con la respectiva documentación, seguimiento y medición de los indicadores. 
3. Garantizar el desarrollo de las actividades relacionadas con el aseguramiento de la calidad y la publicación web de información geográfica que produzca la entidad, de acuerdo con los lineamientos establecidos por la entidad. 
4. Participar en sesiones técnicas virtuales o presenciales, asociadas al cumplimiento del objeto del contrato.</t>
  </si>
  <si>
    <t>14-44-101228714</t>
  </si>
  <si>
    <t>CONS-016-2025</t>
  </si>
  <si>
    <t>CO1.PCCNTR.7363266</t>
  </si>
  <si>
    <t>2025-3-002237</t>
  </si>
  <si>
    <t>LEIDY JOHANNA QUIROGA OLARTE</t>
  </si>
  <si>
    <t>agordx@gmail.com</t>
  </si>
  <si>
    <t>CONS-016Prestar servicios profesionales para apoyar a la UPRA en la implementación de estándares, y al desarrollo de las actividades encaminadas al cumplimiento de la política de Gobierno Digital, de acuerdo a los lineamientos establecidos por la entidad.</t>
  </si>
  <si>
    <t>1. Realizar las actividades de soporte a las dependencias misionales y estratégicas de la entidad en lo referente a la gestión e implementación de los estándares de información en los productos generados por la UPRA; con la respectiva documentación, seguimiento y la medición de los indicadores. 
2. Apoyar las actividades asociadas al cumplimiento de la política de Gobierno Digital, y aquellas que apalanquen el intercambio de información en el marco de las licencias y convenios de intercambio; mediante la actualización de los instrumentos y documentos, de acuerdo a los lineamientos y protocolos establecidos. 
3. Apoyar la implementación de los protocolos de gestión de información geográfica, y las actividades del proceso de calidad, de acuerdo con los lineamientos establecidos por la entidad. 
4. Participar en sesiones técnicas virtuales o presenciales, asociadas al cumplimiento del objeto del contrato</t>
  </si>
  <si>
    <t>21-46-101107674</t>
  </si>
  <si>
    <t>DOTA-068-2025</t>
  </si>
  <si>
    <t>CO1.PCCNTR.7346703</t>
  </si>
  <si>
    <t>2025-3-002163</t>
  </si>
  <si>
    <t>EDILMA ADRIANA MARIÑO DUEÑAS</t>
  </si>
  <si>
    <t>edilma.mduenas@gmail.com</t>
  </si>
  <si>
    <t>300 5682993</t>
  </si>
  <si>
    <t>Prestar servicios profesionales a la UPRA para apoyar la orientación conceptual y metodológica de la Política General de Ordenamiento Territorial y su articulación a los procesos de ordenamiento territorial desde los ámbitos nacional y departamental relacionados con las áreas de protección para la producción de alimentos</t>
  </si>
  <si>
    <t>1. Apoyar la formulación de lineamientos técnicos e instrumentos relacionados con la identificación de las áreas de protección para la producción de alimentos acorde con las rutas de gestión priorizadas. 
2. Apoyar a la Entidad en la emisión de conceptos técnicos, documentos técnicos y elaboración de respuestas a requerimientos relacionados con el ordenamiento territorial, en especial lo relacionado con las áreas de protección para la producción de alimentos y las áreas de especial interés para proteger el derecho humano a la alimentación. 3. Apoyar a la Entidad en la articulación interinstitucional en los temas de ordenamiento territorial especialmente en el componente rural agropecuario; así como asistir a espacios y reuniones relacionadas con el objeto del contrato, cuando sea requerido. 
4. Apoyar el ajuste, actualización o modificación de documentos técnicos generados por la Entidad en temas relacionados con ordenamiento territorial hasta culminar su publicación, adopción o trámite ante otras Entidades. 
5. Elaborar documentos, presentaciones, conceptos, solicitudes de información, de análisis y elaborar los estándares apropiados para documentos técnicos (especificación técnica, informe calidad, metadato, entrega repositorio) cuando sea solicitado y organizar las evidencias técnicas del proceso a cargo, de acuerdo con la estructura de las TRD de la UPRA y las especificaciones de TIC. 
6. Elaborar un informe final que contenga la sistematización de las labores realizadas para el cumplimiento del objeto del contrato, lecciones aprendidas, conclusiones y recomendaciones.</t>
  </si>
  <si>
    <t>DOTA-011-2025</t>
  </si>
  <si>
    <t>CO1.PCCNTR.7362539</t>
  </si>
  <si>
    <t>2025-3-002096</t>
  </si>
  <si>
    <t>VANESSA VANEGAS PARRA</t>
  </si>
  <si>
    <t>ESPECIALIZACIÓN EN INTELIGENCIA DE MERCADOS</t>
  </si>
  <si>
    <t>VVANEGASP@HOTMAIL.COM</t>
  </si>
  <si>
    <t>Prestar servicios profesionales a la UPRA el desarrollo metodológico, modelación, formulación de indicadores y de gestión de información y análisis requeridos para el componente de riesgos financieros y de mercado en el Sistema de Información para la Gestión de Riesgos Agropecuarios (SIGRA).</t>
  </si>
  <si>
    <t>1. Elaborar de manera concertada con el supervisor un plan de trabajo junto con su respectivo cronograma en el que se especifiquen las actividades a realizar y documentos a entregar para la consecución del objeto contractual. 
2. Participar técnicamente en las citaciones a eventos internos o externos relacionados con el objeto del contrato. 
3. Asistir y documentar las reuniones de seguimiento periódicas con el equipo de trabajo que le sean asignadas, así como a jornadas de inducción sobre el proceso y avances de las temáticas del objeto del contrato. 
4. Validar la metodologías, análisis y formulación de reportes del componente de riesgos financieros y de mercado del Sistema de Información para la Gestión de Riesgos Agropecuarios (SIGRA). 
5. Acompañar el proceso de alistamiento y operatividad de los componentes de riesgos financieros y de mercado del SIGRA desde el ámbito de la ciencia estadística y la inteligencia de mercados, articulándose con la oficina TIC cuando ello lo requiera. 
6. Gestionar, estructurar, consolidar, procesar y analizar información de: riesgos financieros y de mercado de las cadenas agropecuarias priorizadas para su incorporación al SIGRA. 
7. Apoyar en el seguimiento de convenios celebrados con entidades públicas y privadas para la gestión y levantamiento de información de riesgos financieros y de mercado, para su incorporación como parte del Sistema de Información para la Gestión de Riesgos Agropecuarios (SIGRA) y de la calculadora financiera. 
8. Elaborar la documentación requerida que soporte las actividades relacionadas en el desarrollo de este contrato, incluyendo: un plan de trabajo, actas de reunión, boletines temáticos, informes parciales, presentaciones y un informe técnico final. 
9. Acompañar las labores administrativas de reporte de metas físicas, mapa de riesgos y avances de proyectos de inversión que le sean solicitados. 
10. Apoyar la documentación para la formulación o actualización del procedimiento del cual participa.</t>
  </si>
  <si>
    <t>DOTA-069-2025</t>
  </si>
  <si>
    <t>CO1.PCCNTR.7258792</t>
  </si>
  <si>
    <t>2025-3-002402</t>
  </si>
  <si>
    <t>CARLOS ANDRES VELANDIA VASQUEZ</t>
  </si>
  <si>
    <t>ESPECIALIZACIÓN EN DESARROLLO LABORAL Y DE LA SEGURIDAD SOCIAL</t>
  </si>
  <si>
    <t>positivevibra@hotmail.com</t>
  </si>
  <si>
    <t>Prestar servicios profesionales en la UPRA, desde el componente jurídico, para fortalecer la planeación del ordenamiento territorial desde la perspectiva social y productiva, enmarcados en el proyecto de Desarrollo de la Planificación del Ordenamiento Territorial Agropecuario - DOTA - en el Ámbito Nacional.</t>
  </si>
  <si>
    <t>1. Concertar con el supervisor un plan individual de actividades a desarrollar para la consecución del objeto contractual, teniendo en cuenta la programación y alcances definidos por la UPRA, realizar los ajustes al mismo en caso de ser requerido; así como reportar sus avances periódicos con los respectivos soportes. 
2. Apoyar a la UPRA desde el componente jurídico en la elaboración y revisión de boletines y documentos técnicos de Ordenamiento Social de la Propiedad donde se formulen lineamientos, diagnósticos, criterios e instrumentos en las áreas de protección para la producción de alimentos (APPA), a fin de fortalecer el área de gestión territorial 
3. Apoyar en la elaboración de respuestas, de los distintos de requerimientos relacionados con las Estrategias de Gestión para la Regularización de la Propiedad Rural, formuladas por la UPRA. 
4. Apoyar en la proyección revisión de actos administrativos requeridos para la adopción o implementación de lineamientos, criterios e instrumentos de Ordenamiento Social de la Propiedad. 
5. Apoyar la elaboración, revisión y ajuste de documentos, versiones diagramadas, matrices, mapas, análisis alfanuméricos y gráficos, cualitativos y cuantitativos, prototipos funcionales y demás insumos generados por la UPRA, relacionados con el objeto del contrato. 
6. Diligenciar los formatos del sistema de gestión de calidad necesarios para el cumplimiento del objeto del contrato como los estándares de información para los productos técnicos de UPRA (especificación técnica, metadato de los productos y reporte de calidad), solicitud de análisis de información, entre otros.
7. Apoyar a la UPRA en la atención de PQRS, Derechos de petición, solicitudes internas y externas que le sean asignados y asistir a las reuniones programadas por la UPRA en los temas relacionados con el objeto del contrato.
8. Participar en reuniones, comités, clínicas jurídicas relacionados con el objeto del contrato cuando sea convocado o delegado por parte del supervisor del contrato o por la Dirección General de la entidad, en lo relacionado con el cumplimiento de fallos judiciales, Comités Directivos de la Agencia Nacional de Tierras, entre otros y relacionadas con la definición de lineamientos, criterios e instrumentos de ordenamiento social de la propiedad rural, cuando sea solicitado, así como realizar visitas de campo que sean requeridas.
9. Apoyar en la elaboración o revisión de Proyectos de Ley, actos administrativos, conceptos, respuestas a requerimientos en lo concerniente a procesos relacionados con el Ordenamiento Social de la Propiedad con enfoque diferencial y el Mercado de Tierras, como lo son las Zonas de Reserva Campesina, Agricultura Campesina Familiar
y Comunitaria, APPA, Paisaje Agropecuario, Unidad Agrícola Familiar, todas las demás áreas jurídicas que se requieran en desarrollo de la Estrategia de Fortalecimiento Institucional.
10. Ejercer como apoyo a la supervisión en contratos o convenios a los que sea designado en la revisión y consolidación de los documentos y/o productos que se deriven del objeto y obligaciones de los contratos.
11. Desplazarse al lugar que sea requerido para el cumplimiento de su objeto contractual.
12. Apoyar la gestión y análisis desde el componente jurídico, para fortalecer la planeación estratégica, en el proceso de actualización de la frontera agrícola nacional con las autoridades ambientales y entidades competentes, mediante la elaboración de conceptos jurídicos y el acompañamiento a los espacios de trabajo que se deriven de los mismos a fin de fortalecer el área de gestión territorial.
13. Apoyar, analizar, gestionar y asesorar jurídicamente los temas relacionados con el Ordenamiento Social de la Propiedad y Mercado de Tierras para la identificación de áreas de protección para la producción de alimentos - APPA en los departamentos y municipios priorizados, para el cumplimiento de los objetivos contemplados en la Estrategia de Fortalecimiento Institucional.
14. Apoyar a la UPRA en la atención de PQRS, Derechos de petición, solicitudes internas y externas que le sean asignados y asistir a las reuniones programadas por la UPRA en los temas relacionados con el objeto del contrato.
15. Las demás asignadas por el supervisor y relacionadas con el objeto del contrato.</t>
  </si>
  <si>
    <t>DOTA-030-2025</t>
  </si>
  <si>
    <t xml:space="preserve">
CO1.PCCNTR.7366924</t>
  </si>
  <si>
    <t>2025-3-002261</t>
  </si>
  <si>
    <t>EDISON DWALBERTO GUTIERREZ MELO</t>
  </si>
  <si>
    <t>MAGÍSTER EN DERECHO CONSTITUCIONAL</t>
  </si>
  <si>
    <t>edisonseis@gmail.com</t>
  </si>
  <si>
    <t>Prestar servicios profesionales a la UPRA para apoyar la formulación de lineamientos de política en el marco de la elaboración de planes de ordenamiento productivo para cadenas agropecuarias priorizadas por el MADR.</t>
  </si>
  <si>
    <t>1. Apoyar la formulación de los documentos de análisis situacional y análisis prospectivo, teniendo en cuenta las necesidades de información para la formulación de los lineamientos de política. 
2. Apoyar la elaboración y consolidar la matriz de identificación de desafíos, revisando los soportes/evidencias y articulándolas con el documento de análisis situacional. 
3. Elaborar y consolidar el documento de lineamientos de política de forma articulada con la información generada en las fases anteriores de la formulación de planes de ordenamientos productivos para cadenas agropecuarias priorizadas. 
4. Elaborar las respuestas a solicitudes realizadas en el marco del ordenamiento productivo y asistir a las diferentes reuniones relacionadas con el desarrollo del objeto del contrato. 
5. Realizar las presentaciones y/o socializaciones de los avances y resultados en las instancias definidas y apoyar la revisión de las inquietudes, sugerencias o propuestas realizadas por los participantes. 6. Cumplir con las demás actividades que requiera el supervisor, relacionadas con el objeto del contrato.</t>
  </si>
  <si>
    <t>DOTA-097-2025</t>
  </si>
  <si>
    <t>CO1.PCCNTR.7373087</t>
  </si>
  <si>
    <t>2025-3-002267</t>
  </si>
  <si>
    <t>JULIANA GISELLE SABOGAL AGUILAR</t>
  </si>
  <si>
    <t>MAGÍSTER EN POLÍTICAS Y GESTIÓN DEL DESARROLLO LOCAL</t>
  </si>
  <si>
    <t>jgsabogalag@unal.edu.co</t>
  </si>
  <si>
    <t>Prestar servicios profesionales a la UPRA para apoyar la formulación de lineamientos, instrumentos y documentos relacionados con la política pública de agricultura campesina, familiar, étnica y comunitaria, agroecología y derecho humano a la alimentación.</t>
  </si>
  <si>
    <t>1. Concertar con el supervisor del contrato un plan de actividades a desarrollar de forma individual para la consecución del objeto contractual, teniendo en cuenta la programación y alcances definidos por la UPRA, en armonía con los cronogramas de los proyectos en los que se interviene y realizar los ajustes a dicho plan en caso de ser requerido por parte de la supervisión. 
2. Elaborar un instrumento de integración del enfoque agroecológico en los equipos y productos de UPRA. 
3. Apoyar, en conjunto con el grupo ACFEC, requerimientos relacionados con los procesos de constitución de territorialidades campesinas tales como Territorios Campesinos Agroalimentarios, Ecosistemas Acuáticos Agroalimentarios y definiciones conexas. 
4. Aportar elementos conceptuales y metodológicos de agroecología al instrumento de seguimiento a los planes de desarrollo sostenible de las ZRC. 
5. Contribuir con cartografía temática de agroecología y mujer rural, a la actualización del mapa de ACFEC. 
6. Apoyar los procesos de formulación de los Planes Departamentales de Agroecología, desde las competencias y misionalidad de la entidad. 7. Apoyar los procesos de declaratoria e implementación de las Zonas y Áreas de Protección para la Producción de Alimentos, desde el componente de agroecología. 
8. Promover y participar activamente en espacios internos de discusión, socialización y construcción de insumos con los equipos de trabajo de la UPRA, relacionadas con el objeto del contrato. 
9. Participar activamente en representación de la entidad en espacios de discusión, socialización y construcción de la política pública con otras entidades, cuando su supervisor lo delegue. 
10. Gestar espacios de socialización periódicamente sobre los avances de los documentos de agricultura campesina, familiar, étnica y comunitaria, y derecho humano a la alimentación con la supervisión del contrato y apoyar en la interacción interna y externa de la entidad para que los insumos presentados guarden armonía con lo establecido en el Plan Nacional de Desarrollo y misionalidad de la entidad. 
11. Apoyar en la elaboración, revisión, ajuste de documentos y consolidación de artículos técnicos, matrices, análisis alfanuméricos y gráficos, cualitativos y cuantitativos y demás insumos generados por la UPRA, así como presentar las recomendaciones para el ajuste de insumos, productos, investigaciones y otros estudios elaborados por la UPRA cuando se requiera.
12. Elaborar documentos, presentaciones, conceptos técnicos, solicitudes de información, de análisis y elaborar los estándares apropiados para documentos técnicos (especificación técnica, informe calidad, metadato, entrega repositorio) cuando sea solicitado y organizar las evidencias técnicas del proceso a cargo, de acuerdo con la
estructura de las TRD de la UPRA.
13. Apoyar al supervisor del contrato de la Dirección de Ordenamiento de la Propiedad y Mercado de Tierras, desde el componente técnico, en el seguimiento y vigilancia de los contratos de prestación de servicios que este tenga a su cargo, así como en la revisión y consolidación de los documentos y/o productos que se deriven del objeto y obligaciones de los contratos.
14. Hacer entrega al supervisor del contrato, al finalizar la ejecución del mismo de todos los documentos y bases de datos de los asuntos que le fueron asignados, de los que tuvo conocimiento, o de cualquier otra información que le haya sido confiada en razón de la gestión, así como un informe final según el plan de actividades a desarrollar que resuma las actividades que desarrolló durante la ejecución del contrato.
15. Cumplir con las metas establecidas en la Dirección de Ordenamiento Social de la Propiedad y Mercado de Tierras, de acuerdo con las necesidades establecidas en los temas relacionados con Agricultura campesina, familiar, étnica y comunitaria.
16. Las demás que se deriven del objeto contractual.</t>
  </si>
  <si>
    <t>GINA MONTOYA BAENA</t>
  </si>
  <si>
    <t>INFO-071-2025</t>
  </si>
  <si>
    <t>CO1.PCCNTR.7367384</t>
  </si>
  <si>
    <t>2025-3-002310</t>
  </si>
  <si>
    <t>LUIS EDUARDO DÍAZ FLOREZ</t>
  </si>
  <si>
    <t>INGENIERIA DE ALIMENTOS</t>
  </si>
  <si>
    <t>ESPECIALIZACIÓN EN MERCADO AGROPECUARIO</t>
  </si>
  <si>
    <t>Lediazf01@gmail.com</t>
  </si>
  <si>
    <t>Prestar servicios profesionales para apoyar a la UPRA en la formulación, seguimiento y desarrollo del componente de calidad de la información en las Evaluaciones Agropecuarias Municipales - EVA, así como en la consolidación de una base de información de referencia para la operación</t>
  </si>
  <si>
    <t xml:space="preserve">1.Implementar criterios de calidad, teniendo en cuenta el ciclo de la información. 
2. Consolidar una propuesta de armonización de las EVA con otras operaciones (ENA), en el marco de la mesa de estadísticas agropecuarias. 
3. Consolidar una base de información de referencia, a partir de la identificación de fuentes idóneas y complementarias a la operación de las EVA. 
4. Apoyar la generación de productos de información a partir de los datos recolectados en la operación de EVA.  
5. Apoyar la elaboración de análisis económicos en el marco de situaciones que afectan el funcionamiento de los mercados de alimentos y que son requeridos de manera crítica por el MADR a la UPRA 
6.Las demás actividades asignadas por el supervisor asociadas al cumplimiento del objeto del contrato. </t>
  </si>
  <si>
    <t>FOR-047-2025</t>
  </si>
  <si>
    <t>CO1.PCCNTR.7376314</t>
  </si>
  <si>
    <t>2025-3-002276</t>
  </si>
  <si>
    <t>FELIPE ALEJANDRO GARCÍA BARBOSA</t>
  </si>
  <si>
    <t xml:space="preserve">Felp.motion@gmail.com </t>
  </si>
  <si>
    <t>Prestar servicios profesionales a la UPRA para desarrollar y conceptualizar piezas de comunicación que permitan divulgar de manera efectiva las políticas, programas y productos solicitadas por la Asesoría de Comunicaciones, utilizando estrategias de comunicación visual, diseño gráfico y producción audiovisual.</t>
  </si>
  <si>
    <t xml:space="preserve">1. Desarrollar piezas de comunicación visual, como infografías, invitaciones, pendones, banners, cartillas, diseño de stands, presentaciones, entre otros, que reflejen los avances de las políticas, programas y productos de la UPRA. 
2. Desarrollar piezas audiovisuales y fotográficas solicitadas por la Asesoría de Comunicaciones, que faciliten una mayor comprensión de los mensajes por parte de los usuarios de los productos de la UPRA. 
3. Participar en la generación de piezas gráficas requeridas por la Dirección General o el Ministerio de Agricultura y Desarrollo Rural, en línea con las estrategias de comunicación institucional. 
4. Participar en la generación de animaciones que den cuenta de la gestión de las diferentes dependencias de la entidad. 
5. Cumplir las demás actividades que le requiera el supervisor relacionadas con el objeto del contrato. </t>
  </si>
  <si>
    <t>FOR-075-2025</t>
  </si>
  <si>
    <t>CO1.PCCNTR.7374022</t>
  </si>
  <si>
    <t xml:space="preserve"> 2025-3-002376</t>
  </si>
  <si>
    <t>YULY SOFIA DIAZ MENDEZ</t>
  </si>
  <si>
    <t>sofidiazm22@gmail.com</t>
  </si>
  <si>
    <t>FOR_075 Prestar servicios profesionales para apoyar la gestión de las bases de datos de la UPRA de acuerdo con los lineamientos de la oficina TIC y el procedimiento de ingeniería de software</t>
  </si>
  <si>
    <t>1. Tramitar el modelamiento, implementación y solución de incidencias de las bases de datos de los sistemas de información de la UPRA.
2. Realizar la documentación técnica de base de datos, de acuerdo con el procedimiento de ingeniería de software de la entidad.
3. Realizar la generación de respaldos de las bases de datos y cargue de información requerida para los sistemas de información de la UPRA.
4. Contribuir en la realización de las sesiones de planeación, seguimiento y control de las actividades establecidas para el alcance de los objetivos de los sistemas de información
de la UPRA.
5. Las demás asignadas por el supervisor y que tengan relación con el objeto del contrato.</t>
  </si>
  <si>
    <t>FOR-044-2025</t>
  </si>
  <si>
    <t>CO1.PCCNTR.7374044</t>
  </si>
  <si>
    <t xml:space="preserve"> 2025-3-002292</t>
  </si>
  <si>
    <t xml:space="preserve"> $        85.312.500</t>
  </si>
  <si>
    <t>BRYAN ALEXANDER GONZALEZ OCHOA</t>
  </si>
  <si>
    <t>ESPECIALIZACIÓN EN COMUNICACIÓN COORPORATIVA</t>
  </si>
  <si>
    <t>bryangonzalezoc@gmail.com</t>
  </si>
  <si>
    <t>1. Publicar el contenido de las redes sociales oficiales de la UPRA, con el objetivo de educar sobre la planificación rural agropecuaria e informar los temas misionales de la
entidad, de acuerdo con el Plan de Comunicaciones 2025.
2. Realizar seguimiento a las métricas de rendimiento de las redes sociales de la UPRA, elaborando reportes mensuales.
3. Elaborar campañas de comunicación digital que promuevan los productos y servicios de la Entidad, además de incentivar la interacción y cercanía con los diferentes
públicos.
4. Realizar la producción de contenido multimedia que resalten las iniciativas de la UPRA, los instrumentos de gestión y el trabajo del campesinado.
5. Cumplir las demás actividades que le requiera el supervisor relacionadas con el objeto del contrato.</t>
  </si>
  <si>
    <t>DOTA-107-2025</t>
  </si>
  <si>
    <t>CO1.PCCNTR.7372670</t>
  </si>
  <si>
    <t>2025-3-002323</t>
  </si>
  <si>
    <t xml:space="preserve"> $       109.200.000</t>
  </si>
  <si>
    <t>JUAN PABLO JOJOA VILLARRAGA</t>
  </si>
  <si>
    <t> </t>
  </si>
  <si>
    <t>jpjojoav@gmail.com</t>
  </si>
  <si>
    <t>1. Apoyar el proceso y la generación de insumos para la identificación de áreas de protección para la producción de alimentos - APPA y/o las áreas de especial interés
para proteger el derecho humano a la alimentación en los territorios priorizados, para el cumplimiento de los objetivos contemplados de la Estrategia territorial para el
ordenamiento y el uso eficiente del suelo rural agropecuario –DOTA.
2. Generar insumos para el proceso de identificación y declaratoria de las áreas de protección para la producción de alimentos - APPA y/o las áreas de especial interés
para proteger el derecho humano a la alimentación desde el componente de ordenamiento territorial.
3. Apoyar y participar en estrategias de comunicación, información, divulgación, capacitación, educación y cooperación del componente de ordenamiento territorial.
4. Apoyar con insumos a la UPRA en comités, reuniones, talleres y demás, así como asistir a espacios y reuniones relacionadas con el objeto del contrato, cuando sea
requerido.
5. Apoyar a la Entidad en la emisión de conceptos técnicos y elaboración de respuestas a requerimientos desde el componente de ordenamiento territorial en relación con la
identificación y declaratoria de las áreas de protección para la producción de alimentos - APPA y/o las áreas de especial interés para proteger el derecho humano a la alimentación.
6. Elaborar documentos, presentaciones, conceptos, solicitudes de información, de análisis y elaborar los estándares apropiados para documentos técnicos (especificación técnica, informe calidad, metadato, entrega repositorio) cuando sea solicitado y organizar las evidencias técnicas del proceso a cargo, de acuerdo con la estructura de las TRD de la UPRA y las especificaciones de TIC.</t>
  </si>
  <si>
    <t>DOTA-025-2025</t>
  </si>
  <si>
    <t>CO1.PCCNTR.7372152</t>
  </si>
  <si>
    <t>2025-3-002331</t>
  </si>
  <si>
    <t xml:space="preserve"> $       117.000.000</t>
  </si>
  <si>
    <t>CESAR ANDRES CORTES BELLO</t>
  </si>
  <si>
    <t>cesarcortesb@gmail.com</t>
  </si>
  <si>
    <t>Prestar servicios profesionales para apoyar a la UPRA en la construcción temática, fundamentación técnica, temática y documental, modelación y simulación agropecuaria aplicada a la prospectiva productiva y a la gestión de riesgos agropecuarios.</t>
  </si>
  <si>
    <t>1. Elaborar de manera concertada con el supervisor un plan de trabajo junto con su respectivo cronograma en el que se especifiquen las actividades a realizar y documentos a entregar para la consecución del objeto contractual.
2. Apoyar las labores administrativas de reporte de metas físicas, mapa de riesgos y avances de proyectos de inversión que le sean solicitados.
3. Apoyar el proceso de supervisión, seguimiento y revisión desde el componente técnico, de los contratos y convenios que la supervisión tenga a cargo o que sean asignados por la UPRA, en especial en la revisión y consolidación de los documentos y/o productos que se deriven del objeto y obligaciones de dichos contratos.
4. Participar técnicamente en las citaciones a eventos internos o externos relacionados con el objeto del contrato.
5. Realizar la revisión, ajuste, presentación y consolidación de los documentos, presentaciones y demás formatos que le sean asignados, así como responder a las
observaciones técnicas recopiladas con los temas relacionados con el objeto del contrato, en especial la gestión de riesgos agropecuarios y la prospectiva espacial.
6. Llevar el registro, evidencia de productos y reuniones relacionados con el objeto del contrato.
7. Elaborar la revisión, ajustes y consolidación de los formatos de control y calidad de la entidad relacionados con el objeto del contrato.
8. Asistir y documentar las reuniones de seguimiento periódicas con el equipo de trabajo que le sean asignadas, así como a jornadas de inducción sobre el proceso y
avances de las temáticas del objeto del contrato.
9. Apoyar la documentación para la formulación o actualización del procedimiento del cual participa.</t>
  </si>
  <si>
    <t>DOTA-028-2025</t>
  </si>
  <si>
    <t>CO1.PCCNTR.7370265</t>
  </si>
  <si>
    <t>2025-3-002234</t>
  </si>
  <si>
    <t>EDISON JAVIER GOMEZ MALUCHI</t>
  </si>
  <si>
    <t>ESPECIALIZACIÓN EN DESARROLLO RURAL</t>
  </si>
  <si>
    <t>gomezmaluchi@gmail.com</t>
  </si>
  <si>
    <t>Prestar servicios profesionales a la UPRA para formular los planes de ordenamiento productivos, en las fases de análisis situacional, análisis prospectivo y lineamientos de política, para cadenas agropecuarias priorizadas por el MADR.</t>
  </si>
  <si>
    <t>1. Elaborar un plan de trabajo individual y del proyecto que contenga como mínimo las actividades a realizar, productos a entregar, fecha de entrega, aspectos metodológicos y
cronograma de actividades, para la formulación del análisis situacional, análisis prospectivo y lineamientos de política, para las cadenas agropecuarias priorizadas.
2. Orientar la revisión, análisis y documentación de los antecedentes para la formulación de los documentos de análisis situacional, análisis prospectivo y lineamientos de política para las cadenas agropecuarias priorizadas.
3. Articular el trabajo de formulación de planes de ordenamiento productivo para cadenas priorizadas con línea base.
4. Orientar y consolidar los documentos de análisis situacional, análisis prospectivo y lineamientos de política para las cadenas agropecuarias priorizadas
5. Elaborar y consolidar el plan de ordenamiento productivo para las cadenas agropecuarias priorizadas, hasta la fase de lineamientos de política.
6. Elaborar las respuestas a solicitudes realizadas en el marco del ordenamiento productivo y asistir a las diferentes reuniones relacionadas con el desarrollo del objeto del contrato.
7. Apoyar al supervisor del contrato de la Dirección de Uso Eficiente del Suelo y Adecuación de Tierras, desde el componente técnico, en el seguimiento y vigilancia de los contratos que tenga a cargo, así como en la revisión y consolidación de los documentos y/o productos que se deriven del objeto y obligaciones de los contratos.
8. Realizar las presentaciones y/o socializaciones de los avances y resultados en las instancias definidas y orientar y consolidar la revisión y respuesta de las inquietudes, sugerencias o propuestas realizadas por los participantes.
9. Cumplir con las demás actividades que requiera el supervisor, relacionadas con el objeto del contrato.</t>
  </si>
  <si>
    <t>DOTA-072-2025</t>
  </si>
  <si>
    <t>CO1.PCCNTR.7371108</t>
  </si>
  <si>
    <t>2025-3-002260</t>
  </si>
  <si>
    <t xml:space="preserve"> $       104.000.000</t>
  </si>
  <si>
    <t>JAIME VERGARA HINCAPIE</t>
  </si>
  <si>
    <t>jaimevergarah@hotmail.com</t>
  </si>
  <si>
    <t>Prestar servicios profesionales a la UPRA para desarrollar las bases del componente económico del proyecto de trazabilidad en los mercados nacionales e internacionales que lo requieran.</t>
  </si>
  <si>
    <t>1.Apoyar, desde el componente económico, la conceptualización y estructuración del sistema de información de trazabilidad nacional y de mercados externos que lo exijan.
2. Consolidar las herramientas relacionadas con la respuesta del Estado en miras al cumplimiento al reglamento EU DR 1115 de 2023, desde el componente económico.
3. Identificar y analizar variables socioeconómicas que respondan a las necesidades de la trazabilidad, desde el componente económico.
4. Elaborar la conceptualización y construcción del árbol de decisiones y matriz de medición de nivel de riesgo de incumplimiento, de acuerdo con la normatividad de
acceso a mercados internacionales
5. Elaborar cuando se requiera, los análisis catastrales y socioeconómicos, relacionados con la distribución de la propiedad de las tierras rurales.
6. Apoyar a los equipos de gestión territorial en los análisis socioeconómicos, poblacionales y de vivienda cuando sea requerido.
7. Orientar y apoyar las tareas de compilación, seguimiento y consolidación de respuestas a las PQR allegadas a la entidad, asociadas con temas de trazabilidad de
productos agropecuarios.
8. Identificar actores y entidades competentes y relevantes para el desarrollo del sistema de trazabilidad.
9. Apoyar las tareas de actualización de la página web en lo concerniente a trazabilidad de productos agropecuarios.
10. Asistir y apoyar las reuniones relacionadas con: seguimiento de actividades con equipo de trabajo, capacitaciones, mesas técnicas y jornadas metodológicas que le
sean asignadas relacionadas con el objeto del contrato.
11. Elaborar documentos, presentaciones, conceptos, respuestas a requerimientos, solicitudes de información de análisis, informes de avance y elaborar los estándares apropiados para documentos técnicos (especificación técnica, informe calidad, metadato, entrega repositorio) cuando sea solicitado y organizar las evidencias
técnicas del proceso a cargo, de acuerdo con la estructura de las TRD de la UPRA.</t>
  </si>
  <si>
    <t>DOTA-029-2025</t>
  </si>
  <si>
    <t>CO1.PCCNTR.7367416</t>
  </si>
  <si>
    <t>2025-3-002259</t>
  </si>
  <si>
    <t>MARYETHA FONSECA OSORIO</t>
  </si>
  <si>
    <t>maryetha.fonseca@gmail.com</t>
  </si>
  <si>
    <t>Prestar servicios profesionales a la UPRA para la formulación de los planes de ordenamiento productivos, en las fases de plan de acción y consolidación del POP, para cadenas agropecuarias priorizadas por el MADR.</t>
  </si>
  <si>
    <t>1. Elaborar un plan de trabajo individual y del proyecto que contenga como mínimo las actividades a realizar, productos a entregar, fecha de entrega, aspectos metodológicos y
cronograma de actividades, para la formulación del plan de acción y consolidación y entrega del POP al MADR, para las cadenas agropecuarias priorizadas.
2. Orientar la revisión, análisis y documentación de los antecedentes para la formulación del plan de acción y la consolidación de los POP para las cadenas agropecuarias priorizadas.
3. Articular el trabajo de formulación de planes de ordenamiento productivo para cadenas priorizadas con evaluación y seguimiento.
4. Orientar y consolidar los documentos de plan de acción y consolidación del POP para las cadenas agropecuarias priorizadas
5. Elaborar y consolidar el plan de ordenamiento productivo para las cadenas agropecuarias priorizadas.
6. Elaborar las respuestas a solicitudes realizadas en el marco del ordenamiento productivo y asistir a las diferentes reuniones relacionadas con el desarrollo del objeto del contrato.
7. Apoyar al supervisor del contrato de la Dirección de Uso Eficiente del Suelo y Adecuación de Tierras, desde el componente técnico, en el seguimiento y vigilancia de los contratos que tenga a cargo, así como en la revisión y consolidación de los documentos y/o productos que se deriven del objeto y obligaciones de los contratos.
8. Realizar las presentaciones/socializaciones de los avances y resultados en las instancias definidas y orientar y consolidar la revisión y respuesta de las inquietudes, sugerencias o propuestas realizadas por los participantes.
9. Cumplir con las demás actividades que requiera el supervisor, relacionadas con el objeto del contrato</t>
  </si>
  <si>
    <t>DOTA-116-2025</t>
  </si>
  <si>
    <t>CO1.PCCNTR.7373076</t>
  </si>
  <si>
    <t>2025-3-002221</t>
  </si>
  <si>
    <t xml:space="preserve"> $       116.025.000</t>
  </si>
  <si>
    <t>JULIANA ANDREA COMBARIZA GONZALEZ</t>
  </si>
  <si>
    <t>jacombarizag@gmail.com</t>
  </si>
  <si>
    <t>Prestar servicios profesionales a la UPRA para apoyar la construcción de lineamientos, criterios e instrumentos relacionados con la gestión de paisajes agropecuarios a nivel nacional y territorial en todos su componentes.</t>
  </si>
  <si>
    <t>1. Concertar con el supervisor un plan de trabajo individual y cronograma para la consecución del objeto contractual, así como el apoyo en la generación de acciones de seguimiento.
2. Apoyar la definición y la coordinación técnica del desarrollo de instrumentos, metodologías, documentos y lineamientos para la gestión territorial de paisajes agropecuarios y figuras relacionadas.
3. Apoyar la definición y coordinación técnica de gestión territorial de instrumentos de Paisaje agropecuario en el marco del ordenamiento territorial.
4. Realizar seguimiento a la elaboración de los productos relacionados con paisaje agropecuario, incluido en los convenios o memorandos de entendimiento suscritos con
diferentes actores.
5. Apoyar la articulación institucional, las redes de conocimiento y las acciones de internacionalización, para la consolidación y escalamiento del enfoque de paisaje
agropecuario.
6. Apoyar la consolidación y revisión de los insumos técnicos requeridos para la postulación de paisajes agropecuarios como sistemas importantes del patrimonio agrícola mundial (SIPAM) en el país y realzar el seguimiento a los procesos.
7. Apoyar a la Entidad en la emisión de conceptos técnicos y elaboración de respuestas a requerimientos de paisaje agropecuario, así como asistir a espacios y reuniones
relacionadas con el objeto del contrato, cuando sea requerido.
8. Elaborar documentos, presentaciones, conceptos, solicitudes de información, de análisis y elaborar los estándares apropiados para documentos técnicos (especificación técnica, informe calidad, metadato, entrega repositorio) cuando sea solicitado y organizar las evidencias técnicas del proceso a cargo, de acuerdo con la estructura de las TRD de la UPRA y las especificaciones de TIC.
9. Apoyar al supervisor del contrato de la Dirección de OPMT desde el componente técnico en el seguimiento y vigilancia de los contratos de prestación de servicios que este tenga a cargo, así como en la revisión y consolidación de los documentos y/o productos que se deriven del objeto y obligaciones de los contratos.</t>
  </si>
  <si>
    <t>DOTA-015-2025</t>
  </si>
  <si>
    <t>CO1.PCCNTR.7369207</t>
  </si>
  <si>
    <t>2025-3-002311</t>
  </si>
  <si>
    <t xml:space="preserve"> $       110.050.000</t>
  </si>
  <si>
    <t>LUIS EDUARDO QUINTERO LEAL</t>
  </si>
  <si>
    <t>lquinteroleal@hotmail.com</t>
  </si>
  <si>
    <t>Prestar servicios profesionales a la UPRA para apoyar la elaboración de los documentos de análisis situacional, análisis prospectivo y lineamientos de política, desde el componente productivo, para cadenas agropecuarias priorizadas por el MADR.</t>
  </si>
  <si>
    <t>1. Revisar, analizar y documentar los antecedentes para elaborar el análisis situacional y el análisis prospectivo desde el componente productivo, para las cadenas agropecuarias priorizadas.
2. Elaborar el análisis situacional y la identificación de desafíos desde el componente productivo, para las cadenas agropecuarias priorizadas.
3. Elaborar el análisis prospectivo y la validación de los escenarios prospectivos desde el componente productivo, para las cadenas agropecuarias priorizadas.
4. Apoyar la elaboración del documento de lineamientos de política.
5. Elaborar las respuestas a las solicitudes realizadas en el marco del ordenamiento productivo y asistir a las diferentes reuniones relacionadas con el desarrollo del objeto del
contrato.
6. Realizar las presentaciones y/o socializaciones de los avances y resultados en las instancias definidas y apoyar la revisión de las inquietudes, sugerencias o propuestas
realizadas por los participantes.
7. Cumplir con las demás actividades que requiera el supervisor, relacionadas con el objeto del contrato.</t>
  </si>
  <si>
    <t>DOTA-017-2025</t>
  </si>
  <si>
    <t>CO1.PCCNTR.7369780</t>
  </si>
  <si>
    <t>2025-3-002233</t>
  </si>
  <si>
    <t xml:space="preserve"> $        97.500.000</t>
  </si>
  <si>
    <t>ANGELA MARIA TORO HINCAPIÉ</t>
  </si>
  <si>
    <t>12/04/192</t>
  </si>
  <si>
    <t>MAGÍSTER EN INGENIERIA</t>
  </si>
  <si>
    <t>angelatoroh@yahoo.es</t>
  </si>
  <si>
    <t>Prestar servicios profesionales a la UPRA para apoyar la elaboración de los documentos de análisis situacional, análisis prospectivo y lineamientos de política, desde el componente agrologístico y ciencia, tecnología e innovación, para cadenas agropecuarias priorizadas por el MADR.</t>
  </si>
  <si>
    <t>1. Revisar, analizar y documentar los antecedentes para elaborar el análisis situacional y el análisis prospectivo desde el componente de agrologístico y ciencia, tecnología e innovación, para las cadenas agropecuarias priorizadas.
2. Elaborar el análisis situacional y la identificación de desafíos desde el componente agrologístico y ciencia, tecnología e innovación, para las cadenas agropecuarias priorizadas.
3. Elaborar el análisis prospectivo y apoyar la validación de los escenarios prospectivos desde el componente agrologístico y ciencia, tecnología e innovación, para las cadenas
agropecuarias priorizadas.
4. Apoyar la elaboración del documento de lineamientos de política.
5. Elaborar las respuestas a las solicitudes realizadas en el marco del ordenamiento productivo y asistir a las diferentes reuniones relacionadas con el desarrollo del objeto del contrato.
6. Realizar las presentaciones y/o socializaciones de los avances y resultados en las instancias definidas y apoyar la revisión de las inquietudes, sugerencias o propuestas realizadas por los participantes.
7. Cumplir con las demás actividades que requiera el supervisor, relacionadas con el objeto del contrato.</t>
  </si>
  <si>
    <t>DOTA-120-2025</t>
  </si>
  <si>
    <t>CO1.PCCNTR.7373005</t>
  </si>
  <si>
    <t>2025-3-002322</t>
  </si>
  <si>
    <t>NATHALY GRANADOS URIBE</t>
  </si>
  <si>
    <t>nathaly.granados88@gmail.com</t>
  </si>
  <si>
    <t>Prestar servicios profesionales a la UPRA para apoyar la construcción de lineamientos, criterios e instrumentos relacionados con la gestión de paisajes agropecuarios a nivel nacional y territorial desde el componente social.</t>
  </si>
  <si>
    <t>1. Contribuir al diseño de lineamientos, criterios e instrumentos, relacionados con la gestión, ordenamiento y planificación de paisajes agropecuarios en el nivel nacional y
territorial, desde el componente social.
2. Apoyar las actividades para la formulación de instrumentos de gestión para el Paisaje Agropecuario en los territorios definidos por la UPRA desde el componente social.
3. Apoyar la estrategia de gestión territorial de paisaje agropecuario, mediante el acompañamiento a la formulación, implementación y adopción de instrumentos de
gestión a nivel municipal y departamental.
4. Apoyar con insumos a la UPRA en comités, reuniones, talleres y demás, así como asistir a espacios y reuniones relacionadas con el objeto del contrato, cuando sea
requerido.
5. Generar insumos técnicos requeridos para la postulación de paisajes agropecuarios como Sistemas importantes del patrimonio agrícola mundial (SIPAM) en el país, desde
el componente social.
6. Apoyar la estructuración de acciones de información, educación y comunicación de paisajes agropecuarios tanto al interior como fuera de la entidad.
7. Apoyar acciones para la estrategia territorial y escalamiento del componente de paisaje agropecuario a nivel nacional y territorial.
8. Apoyar a la Entidad en la emisión de conceptos técnicos y elaboración de respuestas a requerimientos de paisaje agropecuario desde el componente social, así como asistir
a espacios y reuniones relacionadas con el objeto del contrato, cuando sea requerido.
9. Elaborar documentos, presentaciones, conceptos, solicitudes de información, de análisis y elaborar los estándares apropiados para documentos técnicos
(especificación técnica, informe calidad, metadato, entrega repositorio) cuando sea solicitado y organizar las evidencias técnicas del proceso a cargo, de acuerdo con la
estructura de las TRD de la UPRA y las especificaciones de TIC</t>
  </si>
  <si>
    <t>CONS-028-2025</t>
  </si>
  <si>
    <t>CO1.PCCNTR.7375144</t>
  </si>
  <si>
    <t>2025-3-002378</t>
  </si>
  <si>
    <t xml:space="preserve"> $        78.000.000</t>
  </si>
  <si>
    <t>JORGE ALEXANDER SIERRA SIERRA</t>
  </si>
  <si>
    <t>joasierrasi@unal.edu.co</t>
  </si>
  <si>
    <t>CONS-028 Prestar servicios profesionales a la UPRA para apoyar el diseño y puesta en operación de herramientas digitales que permitan mejorar la atención de los requerimientos de análisis de información que le sean asignados y atender de forma prioritaria los referidos a la planificación rural agropecuaria, aplicando técnicas y métodos de análisis espacial y estadísticos</t>
  </si>
  <si>
    <t>1. Apoyar la atención de los requerimientos de análisis de información que le sean asignados; aplicando los procedimientos, guías y protocolos demás documentos de la
UPRA; con énfasis en temas de agrologística y predios osciosos.
2. Apoyar la elaboración de salidas, presentaciones y demás documentos del área de análisis de información
3. Gestionar mensualmente los archivos y espacio en disco, documentando los casos que así lo ameriten.
4. Explorar e implementar nuevas técnicas y métodos de análisis utilizando herramientas de IA, Phyton, Notebook, R studio, Posgres, entre otros, de acuerdo con las necesidades y directrices del supervisor(a).
5. Las demás que sean asignadas por el(a) Supervisor(a), en desarrollo del objeto contractual</t>
  </si>
  <si>
    <t>FOR-063-2025</t>
  </si>
  <si>
    <t>CO1.PCCNTR.7374018</t>
  </si>
  <si>
    <t>2025-3-002380</t>
  </si>
  <si>
    <t xml:space="preserve"> $        48.750.000</t>
  </si>
  <si>
    <t>OSCAR ENRIQUE ALFONSO</t>
  </si>
  <si>
    <t>ESTUDIOS LITERARIOS</t>
  </si>
  <si>
    <t>oscarenriquealfonso@gmail.com</t>
  </si>
  <si>
    <t>Prestar servicios profesionales a la UPRA para realizar la revisión y corrección ortotipográfica y de estilo de las publicaciones técnicas establecidas por las direcciones técnicas de la entidad, durante la vigencia 2025</t>
  </si>
  <si>
    <t>1. Atender de manera oportuna las solicitudes de corrección de estilo y revisión orto tipográfica de los boletines técnicos de la UPRA según sean requeridas por la Asesoría
de comunicaciones.
2. Atender de manera oportuna las solicitudes de corrección de estilo y revisión orto tipográfica de comunicados de prensa y piezas gráficas según sean requeridas por la
Asesoría de comunicaciones.
3. Realizar las tareas de corrección de estilo de las publicaciones de las direcciones técnicas.
4. Realizar la gestión del conocimiento relacionada con los procesos de corrección de estilo y editoriales.
5. Cumplir las demás actividades que le requiera el supervisor relacionadas con el objeto del contrato.</t>
  </si>
  <si>
    <t>DOTA-008-2025</t>
  </si>
  <si>
    <t>CO1.PCCNTR.7366280</t>
  </si>
  <si>
    <t>2025-3-002199</t>
  </si>
  <si>
    <t>PEDRO JOSE CAÑON CUBIDES</t>
  </si>
  <si>
    <t>pedrojcanon@yahoo.com</t>
  </si>
  <si>
    <t>DOTA_008 Prestar servicios profesionales a la UPRA para el diseño de lineamientos y/o instrumentos técnicos enfocados en la reconversión productiva agropecuaria en áreas de interés ambiental desde el componente agrícola</t>
  </si>
  <si>
    <t>1. Elaborar lineamientos de reconversión productiva desde el componente agrícola en áreas de interés ambiental en Colombia.
2. Elaborar, socializar y/o validar instrumentos y/o lineamientos derivados de actos administrativos o por solicitud en el marco de la reconversión productiva y uso eficiente del suelo.
3. Participar en espacios de discusión, socialización y construcción de políticas públicas o instrumentos o lineamientos que involucren conceptos de reconversión productiva
agropecuaria
4. Participar en espacios internos y externos de discusión, socialización y construcción de instrumentos de uso agropecuarios, incorporando los enfoques de reconversión productiva, uso eficiente del suelo y agroecología
5.Elaborar Actos administrativos que se produjese en el marco de la reconversión productiva agropecuaria para su entrega al MinAgricultura y consecución de información de campo para los diferentes instrumentos que maneja la UPRA.
6. Adelantar las actividades necesarias de logística en las mesas de trabajo con actores interno y externos.
7. Documentar la formulación o actualización del procedimiento del cual participa.
8. Organizar y consolidar las evidencias en las TRD relacionadas con el plan de trabajo, metadatos, solicitud de análisis de información, actas de reunión, e informes de evaluación de calidad de los documentos técnicos y productos relacionados con el objeto del contrato, al igual que su almacenamiento en las respectivas ubicaciones y siguiendo las especificaciones de la TRD.
9, Las demás que sean asignadas y surjan como consecuencia de la ejecución del objeto contractual, entre ellas desplazarse a los lugares que le sean asignados.</t>
  </si>
  <si>
    <t>CONS-005-2025</t>
  </si>
  <si>
    <t>CO1.PCCNTR.7367912</t>
  </si>
  <si>
    <t>2025-3-002225</t>
  </si>
  <si>
    <t xml:space="preserve"> $        78.487.500</t>
  </si>
  <si>
    <t>ESTIVENSON ANDRES GOMEZ VILLEGAS</t>
  </si>
  <si>
    <t>estivenson.gomez@outlook.com</t>
  </si>
  <si>
    <t>CONS-005 Prestar servicios profesionales a la UPRA para fortalecer la gestión estratégica, ejecución y seguimiento de las actividades de uso y apropiación en la Entidad.</t>
  </si>
  <si>
    <t>1. Apoyar en el diseño y construcción de estrategias, planes, procedimientos y demás instrumentos de seguimiento a la implementación de las acciones Uso y apropiación de la entidad.
2. Participar en la preparación de iniciativas que promuevan el uso y apropiación de nuevas herramientas, las redes de conocimiento, promoción, gestión del cambio y demás
relacionadas al interior y fuera de la Entidad.
3. Realizar la construcción de informes de implementación de las estrategias de uso y apropiación, además de reportes de seguimiento y control de la gestión del equipo de uso y apropiación
4. Efectuar la revisión y documentación de planes, procedimientos, informes indicadores y demás documentos relacionados a la gestión del equipo de Uso y Apropiación.
5. Las demás asignadas por el supervisor y relacionadas con el objeto del contrato.</t>
  </si>
  <si>
    <t>INFO-072-2025</t>
  </si>
  <si>
    <t>CO1.PCCNTR.7372439</t>
  </si>
  <si>
    <t>2025-3-002312</t>
  </si>
  <si>
    <t>CARLOS ARTURO TELLEZ MURCIA</t>
  </si>
  <si>
    <t>catellezm@gmail.com</t>
  </si>
  <si>
    <t>INFO-072 Prestar servicios profesionales a la UPRA en el desarrollo de las actividades relacionadas con la conceptualización, articulación, el seguimiento y el análisis de información, referente a los insumos agropecuarios en el marco de la implementación y fortalecimiento del sistema de información de insumos agropecuarios.</t>
  </si>
  <si>
    <t>1. Participar, proponer y apoyar los ejercicios de caracterización de la cadena de comercialización implementada en el mercado de los insumos agropecuarios, en el marco del
fortalecimiento del sistema de información de insumos agropecuarios.
2. Proponer protocolos y lineamientos a seguir con miras a investigar y documentar, los comportamientos no competitivos, asimismo apoyar la construcción de la malla de validación, en el marco del fortalecimiento del sistema de información de insumos agropecuarios.
3. Realizar el diseño e implementación de los ejercicios de divulgación y socialización de las herramientas, protocolos y lineamientos, definidos en el marco de la implementación y del fortalecimiento del sistema de información de insumos agropecuarios.
4. Realizar la actualización del indicador sobre pecios agregados de los insumos agropecuarios, y generación de información e indicadores de acuerdo con los requerimientos
de la oficina TIC.
5. Participar y apoyar en sesiones técnicas virtuales o presenciales, asociadas al cumplimiento del objeto del contrato.
6.Las demás actividades asignadas por el supervisor asociadas al cumplimiento del objeto del contrato.</t>
  </si>
  <si>
    <t>FOR-020-2025</t>
  </si>
  <si>
    <t>CO1.PCCNTR.7374015</t>
  </si>
  <si>
    <t>2025-3-002264</t>
  </si>
  <si>
    <t xml:space="preserve"> $        58.500.000</t>
  </si>
  <si>
    <t>HERNAN CAMILO CASTILLO PINILLA</t>
  </si>
  <si>
    <t>castillo.organizacion@gmail.com</t>
  </si>
  <si>
    <t>Prestar los servicios profesionales a la UPRA para el desarrollo de las acciones de bienestar emocional, la salud mental y el desarrollo integral</t>
  </si>
  <si>
    <t xml:space="preserve">1. Promover el bienestar y la promoción de la salud mental en lideres y funcionarios de la entidad.
2. Prevenir la escalada de problemas de convivencia en los trabajadores desde la mediación y protección de la salud mental.
3. Contribuir en los procesos de prevención de riesgos psicosociales.
4. Promover la cultura de mindfulness como herramienta para el enfoque laboral y la empatía como ejes de valor en el trabajo.
5. Contribuir desde el componente psicológico, con base en un protocolo específico para la entidad, a la mejora de situaciones personales que impidan la fluida actividad laboral.
6. Participar en los procesos de gestión del cambio desde los parámetros psicosociales.
7. Cumplir las demás actividades que le requiera el supervisor relacionadas con el objeto del contrato. </t>
  </si>
  <si>
    <t>DOTA-118-2025</t>
  </si>
  <si>
    <t>CO1.PCCNTR.7373024</t>
  </si>
  <si>
    <t>2025-3-002321</t>
  </si>
  <si>
    <t>WILSON FERNANDO CARDENAS ANGARITA</t>
  </si>
  <si>
    <t>wfcardenas@gmail.com</t>
  </si>
  <si>
    <t>Prestar servicios profesionales a la UPRA como apoyo para la elaboración de lineamientos, criterio e instrumentos encaminados al ordenamiento territorial desde el componente patrimonio, cultural y turismo.</t>
  </si>
  <si>
    <t>1. Contribuir al diseño de lineamientos, criterios e instrumentos de gestión, ordenamiento y planificación de paisajes agropecuarios en el nivel nacional y territorial, desde el
componente cultural y patrimonial
2. Apoyar la identificación y declaratoria de las áreas de protección para la producción de alimentos - APPA y/o las áreas de especial interés para proteger el derecho humano a
la alimentación con los análisis de los componentes cultural, patrimonial y de turismo en todas sus fases.
3. Apoyar las actividades para la formulación de instrumentos de gestión de Paisaje Agropecuario en los territorios definidos por la UPRA desde el componente cultural y
patrimonial
4. Acompañar a la implementación de los pilotos de Cartas del paisaje agropecuario desde la perspectiva de Bien de Interés Cultural y SIPAM desde el abordaje patrimonial
y cultural.
5. Apoyar la elaboración e implementación de las acciones de internacionalización y conformación de redes de conocimiento de paisaje agropecuario
6. Apoyar a la Entidad en la emisión de conceptos técnicos y elaboración de respuestas a requerimientos de paisaje agropecuario como bien de interés cultural, así como asistir
a espacios y reuniones relacionadas con el objeto del contrato, cuando sea requerido.
7. Elaborar documentos, presentaciones, conceptos, solicitudes de información, de análisis y elaborar los estándares apropiados para documentos técnicos (especificación técnica, informe calidad, metadato, entrega repositorio) cuando sea solicitado y organizar las evidencias técnicas del proceso a cargo, de acuerdo con la estructura de las TRD de la UPRA y las especificaciones de TIC.
8. Apoyar al supervisor del contrato de la Dirección de OPMT desde el componente técnico en el seguimiento y vigilancia de los contratos de prestación de servicios que este tenga a cargo, así como en la revisión y consolidación de los documentos y/o productos que se deriven del objeto y obligaciones de los contratos.</t>
  </si>
  <si>
    <t>DOTA-019-2025</t>
  </si>
  <si>
    <t>CO1.PCCNTR.7405420</t>
  </si>
  <si>
    <t>2025-3-002482</t>
  </si>
  <si>
    <t>LUIS RICARDO ARGÜELLO CUERVO</t>
  </si>
  <si>
    <t>MAGÍSTER EN ECONÓMIA</t>
  </si>
  <si>
    <t>arguello.ricardo@gmail.com</t>
  </si>
  <si>
    <t>Prestar servicios profesionales a la UPRA para apoyar la formulación del documento de análisis prospectivo, desde el ámbito de análisis y modelaciones económicas, para cadenas agropecuarias priorizadas por el MADR.</t>
  </si>
  <si>
    <t>1. Revisar, analizar, documentar, modelar y desarrollar algoritmos que permita establecer antecedentes conceptuales, metodológicos y análisis prospectivos y/o predictivos de elementos temáticos para el estudio de las cadenas agropecuarias priorizadas.
2. Desarrollar, aplicar y probar modelos económicos que le sean requeridos para la caracterización y planeación prospectiva de procesos de ordenamiento productivo de las
cadenas agropecuarias priorizadas.
3. Gestionar, compilar, estructurar y procesar la información necesaria para la modelación económica y los estudios prospectivos de las cadenas productivas agropecuarias priorizadas.
4. Elaborar, desde el ámbito de análisis y modelación económica, los análisis de escenarios prospectivos de las cadenas productivas agropecuarias priorizadas con énfasis en la
modelación de equilibrio parcial.
5. Organizar y consolidar las bases de datos, los algoritmos y la documentación de procesos de modelación que se desarrollen durante este contrato.
6. Elaborar las respuestas a las solicitudes realizadas en el marco del ordenamiento productivo y asistir a las diferentes reuniones relacionadas con el desarrollo del objeto del contrato.
7. Realizar las presentaciones y/o socializaciones de los avances y resultados en las instancias definidas y apoyar la revisión de las inquietudes, sugerencias o propuestas realizadas por los participantes.
8. Elaborar análisis económicos, en caso de ser requeridos por el MADR a la UPRA, en el marco de situaciones que afectan el funcionamiento normal de los mercados de alimentos.
9. Cumplir con las demás actividades que requiera el supervisor, relacionadas con el objeto del contrato.</t>
  </si>
  <si>
    <t>DOTA-059-2025</t>
  </si>
  <si>
    <t>CO1.PCCNTR.7399953</t>
  </si>
  <si>
    <t>2025-3-002266</t>
  </si>
  <si>
    <t>5/01//2025</t>
  </si>
  <si>
    <t>GERSON VASQUEZ VERGARA</t>
  </si>
  <si>
    <t>NUTRICIONISTA Y DIETISTA</t>
  </si>
  <si>
    <t>gvasquezv85@gmail.com</t>
  </si>
  <si>
    <t>Prestar servicios profesionales a la UPRA en la aplicación del enfoque del derecho humano a la alimentación adecuada y la soberanía alimentaria desde el análisis de su implementación en los instrumentos del ordenamiento social y productivo del sector agropecuario desarrollados por la UPRA.</t>
  </si>
  <si>
    <t>1. Concertar con el supervisor un plan de trabajo individual y cronograma propuesto para la consecución del objeto contractual, teniendo en cuenta la programación y alcances
definidos por la UPRA, así como efectuar los ajustes al mismo en caso de ser requeridos.
2. Generar un documento de análisis de la aplicación del enfoque del DHAA en los instrumentos técnicos de ordenamiento social y productivo del sector agropecuario con
mayor potencial en la producción de alimentos desarrollados previamente por la UPRA.
3. Apoyo en el análisis y consolidación de información relevante para la identificación de las prácticas tradicionales alimentarias y productivas para la identificación y
construcción de documentos técnicos para las Zonas de Protección para la Producción de Alimentos -ZPPA- en el proceso de delimitación de las Áreas de Protección para la
Producción de Alimentos -APPA- en territorios priorizados en 2025.
4. Apoyar y orientar la identificación e incorporación de indicadores del Derecho Humano a la Alimentación Adecuada y la Seguridad Alimentaria y Nutricional para su posible
utilización en la metodología de Unidad Agrícola Familiar -UAF- en Zonas de Reserva Campesina -ZRC.
5. Participar activamente en representación de la entidad en espacios de discusión, socialización y construcción de políticas públicas o instrumentos, indicadores o lineamientos, con otras entidades, donde se involucre el derecho humano a la alimentación adecuada y a la soberanía alimentaria, y su interacción con los
instrumentos del ordenamiento social y productivo del sector agropecuario con mayor potencial en la producción de alimentos.
6. Participar activamente en espacios internos de discusión, socialización y construcción de insumos con otros equipos de trabajo de la UPRA, para apoyar análisis de la
aplicación del enfoque del DHAA en los instrumentos técnicos de ordenamiento social y productivo del sector agropecuario con mayor potencial en la producción de
alimentos.
7. Validar periódicamente y socializar los avances del documento de análisis de la aplicación del enfoque del DHAA en los instrumentos técnicos de ordenamiento social
y productivo del sector agropecuario con mayor potencial en la producción de alimentos desarrollados previamente por la UPRA, con el supervisor y las direcciones técnicas
de la entidad.
8. Apoyar al supervisor del contrato de la Dirección de Ordenamiento de la Propiedad y Mercado de Tierras, desde el componente técnico, en el seguimiento y vigilancia de
los contratos de prestación de servicios que este tenga a su cargo, así como en la revisión y consolidación de los documentos y/o productos que se deriven del objeto y
obligaciones de los contratos.
9. Apoyar el diligenciamiento de formatos facilitativos y del SGI de la UPRA como especificaciones técnicas, metadatos, solicitud de análisis de información, actas de
reunión, e informes de evaluación de calidad de los documentos técnicos y productos relacionados con el objeto del contrato, al igual que su almacenamiento en las
respectivas ubicaciones y siguiendo las especificaciones de la TRD.
10. Hacer entrega al supervisor del contrato, al finalizar la ejecución del mismo, todos los documentos, bases de datos etc., de los asuntos que le fueron asignados, de los que
tuvo conocimiento o de cualquier otra información que le haya sido confiado en razón de la gestión, así como un informe final según el plan de trabajo que resuma las
actividades desarrolladas durante la ejecución del contrato.
11. Cumplir con las metas establecidas en la Dirección de Ordenamiento Social de la Propiedad y Mercado de Tierras, de acuerdo con las necesidades establecidas en los
temas relacionados con Derecho Humano a la Alimentación Adecuada. 12. Las demás que se deriven del objeto contractual.</t>
  </si>
  <si>
    <t>DOTA-096-2025</t>
  </si>
  <si>
    <t>CO1.PCCNTR.7400313</t>
  </si>
  <si>
    <t>2025-3-002269</t>
  </si>
  <si>
    <t>JUAN PEDRO CORDOBA MARTINEZ</t>
  </si>
  <si>
    <t>MAGÍSTER EN CIENCIAS AMBIENTALES</t>
  </si>
  <si>
    <t>agrocorber@gmail.com</t>
  </si>
  <si>
    <t>Prestar servicios profesionales para apoyar a la UPRA desde el componente productivo en los temas relacionados con agricultura campesina, familiar, étnica y comunitaria, territorialidades campesinas, y su articulación con los demás componentes de la Estrategia de Ordenamiento Rural Agropecuario apoyando la implementación de la política pública de agroecología y planes departamentales de agroecología.</t>
  </si>
  <si>
    <t xml:space="preserve">1. Concertar con el supervisor del contrato un plan de actividades a desarrollar de forma individual para la consecución del objeto contractual, teniendo en cuenta la
programación y alcances definidos por la UPRA, en armonía con los cronogramas de los proyectos en los que se interviene y realizar los ajustes a dicho plan en caso de ser
requerido por parte de la supervisión.
2. Actualizar el mapa de Agricultura campesina, familiar, étnica y comunitaria con la incorporación de elementos metodológicos y de cartográfica temática, para generar el
mapa de ACFEC que contenga: tipologías, territorios agrobioculturales, APPA, clúster de economía de ACFEC, mujer rural y agroecología, distribución, fraccionamiento,
cambios de destino económico del suelo, coberturas, aptitud agropecuaria.
3. Apoyar los procesos de declaratoria e implementación de las Zonas y Áreas de Protección para la Producción de Alimentos, desde el componente de agricultura
campesina, familiar, étnica y comunitaria.
4. Contribuir al proceso de implementación de la política pública de agroecología, mediante la identificación de indicadores de seguimiento, desde el componente de
agricultura campesina, familiar, étnica y comunitaria.
5. Apoyar los procesos de elaboración de los planes departamentales de agroecología, desde el componente de agricultura campesina, familiar, étnica y comunitaria.
6. Apoyar la inclusión del enfoque diferencial de agricultura campesina, familiar, étnica y comunitaria en los equipos de trabajo de gestión territorial y otros determinados por la Dirección de Ordenamiento de la Propiedad y Mercado de Tierras de la UPRA.
7. Apoyar la socialización de los resultados de los análisis de ACFEC tanto al interior de la UPRA, como con los equipos de las entidades territoriales.
8. Promover y participar activamente en espacios internos de discusión, socialización y construcción de insumos con otros equipos de trabajo de la UPRA y con otras
entidades, para la articulación del concepto y alcance de las territorialidades campesinas.
9. Participar activamente en representación de la entidad en espacios de discusión, socialización y construcción de la política pública con otras entidades, cuando su
supervisor lo delegue.
10. Gestar espacios de socialización periódica de los avances de los documentos de agricultura campesina, familiar, étnica y comunitaria con la supervisión del contrato y
apoyar en la interacción interna y externa de la entidad para que los insumospresentados guarden armonía con lo establecido en el Plan Nacional de Desarrollo y misionalidad de la entidad.
11. Apoyar en la elaboración, revisión, ajuste de documentos y consolidación de artículos técnicos, matrices, análisis alfanuméricos y gráficos, cualitativos y cuantitativos y
demás insumos generados por la UPRA, así como presentar las recomendaciones para el ajuste de insumos, productos, investigaciones y otros estudios elaborados por
la UPRA cuando se requiera.
12. Elaborar documentos, presentaciones, conceptos técnicos, solicitudes de información, de análisis y elaborar los estándares apropiados para documentos técnicos
(especificación técnica, informe calidad, metadato, entrega repositorio) cuando sea solicitado y organizar las evidencias técnicas del proceso a cargo, de acuerdo con la
estructura de las TRD de la UPRA.
13. Hacer entrega al supervisor del contrato, al finalizar la ejecución del mismo de todos los documentos y bases de datos de los asuntos que le fueron asignados, de los que
tuvo conocimiento, o de cualquier otra información que le haya sido confiada en razón de la gestión, así como un informe final según el plan de actividades a desarrollar que
resuma las actividades que desarrolló durante la ejecución del contrato.
14. Cumplir con las metas establecidas en la Dirección de Ordenamiento Social de la Propiedad y Mercado de Tierras, de acuerdo con las necesidades establecidas en los
temas relacionados con Agricultura campesina, familiar, étnica y comunitaria.
15. Las demás que se deriven del objeto contractual. </t>
  </si>
  <si>
    <t>CBC-100064131</t>
  </si>
  <si>
    <t>DOTA-032-2025</t>
  </si>
  <si>
    <t>CO1.PCCNTR.7413596</t>
  </si>
  <si>
    <t>2025-3-002518</t>
  </si>
  <si>
    <t>ASMED OROZCO QUINTERO</t>
  </si>
  <si>
    <t>asmed.orozco@gmail.com</t>
  </si>
  <si>
    <t>DOTA_032 Prestar servicios profesionales a la UPRA para apoyar la elaboración de los documentos de análisis situacional, análisis prospectivo, lineamientos de política, plan de acción y POP desde el componente sectorial e institucional, para la cadena del café.</t>
  </si>
  <si>
    <t>1. Orientar y apoyar transversalmente la revisión, análisis de información y documentación de los antecedentes para la formulación y elaboración de análisis situacional, análisis prospectivo, lineamientos de política y el plan de acción para la cadena de café, desde el componente institucional y sectorial.
2. Elaborar el análisis situacional y la identificación de desafíos desde el componente institucional y sectorial, para la cadena del café.
3. Elaborar el análisis prospectivo y apoyar la validación de los escenarios prospectivos desde el componente institucional y sectorial, para la cadena del café.
4. Apoyar la elaboración del documento de lineamientos de política.
5. Apoyar la elaboración del plan de acción.
6. Apoyar la consolidación de los documentos de análisis situacional, análisis prospectivo, lineamientos de política, el plan de acción y el plan de ordenamiento productivo para la cadena de café.
7. Elaborar las respuestas a solicitudes realizadas en el marco del ordenamiento productivo y asistir a las diferentes reuniones relacionadas con el desarrollo del objeto del contrato.
8. Realizar las presentaciones y/o socializaciones de los avances y resultados en las instancias definidas y apoyar la revisión de las inquietudes, sugerencias o propuestas realizadas por los participantes.
9. Cumplir con las demás actividades que requiera el supervisor, relacionadas con el objeto del contrato.</t>
  </si>
  <si>
    <t>14-44-101229221</t>
  </si>
  <si>
    <t>CONS-002-2025</t>
  </si>
  <si>
    <t>CO1.PCCNTR.7414314</t>
  </si>
  <si>
    <t>2025-3-002675</t>
  </si>
  <si>
    <t xml:space="preserve"> $        62.400.000</t>
  </si>
  <si>
    <t>DAVID NICOLAS GIRALDO CORREDOR</t>
  </si>
  <si>
    <t>MAGÍSTER EN ARQUITECTURAS TECNOLOGÍA DE LA INFORMACIÓN</t>
  </si>
  <si>
    <t>dn.giraldo10@gmail.com</t>
  </si>
  <si>
    <t>CONS-002 Prestar servicios profesionales a la UPRA para apoyar la gestión e implementación de la arquitecturas empresarial y la arquitectura de información, alienados con los proyectos del Plan Estratégico de TI de la entidad, en el marco del cumplimiento de la política de Gobierno Digital.</t>
  </si>
  <si>
    <t>1. Apoyar a la UPRA en la identificación, caracterización y documentación de los datos maestros, datos fundamentales, flujos de información, servicios de información, objetos
territoriales y demás elementos de arquitectura de datos de la UPRA.
2. Acompañar a la UPRA en la implementación del Modelo de Gobierno de Datos de la Entidad.
3. Apoyar a la UPRA en la documentación, gestión y actualización de la Arquitectura Empresarial de la UPRA.
4. Apoyar en el desarrollo de acciones de gestión del conocimiento enfocados a Arquitectura Empresarial y Arquitectura de Información.</t>
  </si>
  <si>
    <t>14-44-101229142</t>
  </si>
  <si>
    <t>DOTA-074-2025</t>
  </si>
  <si>
    <t>CO1.PCCNTR.7412711</t>
  </si>
  <si>
    <t>2025-3-002483</t>
  </si>
  <si>
    <t>YADIRA PEÑA MARIN</t>
  </si>
  <si>
    <t>MAGÍSTER EN ADMINISTRACIÓN DE NEGOCIOS</t>
  </si>
  <si>
    <t>yadirapenam@gmail.com</t>
  </si>
  <si>
    <t>Prestar servicios profesionales a la UPRA para desarrollar las bases del componente institucional del proyecto de trazabilidad en los mercados nacionales e internacionales que lo requieran</t>
  </si>
  <si>
    <t>1. Conceptualizar y estructurar el sistema de información de trazabilidad nacional y de mercados externos desde el componente institucional cuando sea requerido.
2. Consolidar las herramientas relacionadas con la respuesta del Estado para dar cumplimiento al reglamento EU DR 1115 de 2023 y otras de mercados internacionales,
desde el componente institucional.
3. Identificar y analizar variables de ordenamiento productivo que respondan a las necesidades de la trazabilidad.
4. Conceptualizar y elaborar el árbol de decisiones y matriz de medición de nivel de riesgo de incumplimiento, de acuerdo con la normatividad de acceso a mercados
internacionales.
5. Realizar los procesos de consolidación documental del proyecto.
6. Apoyar la elaboración de análisis económicos, en caso de ser requeridos por el MADR a la UPRA, en el marco de situaciones que afectan el funcionamiento normal de
los mercados de alimentos.
7. Orientar y apoyar las tareas de compilación, seguimiento y consolidación de respuestas a las PQR allegadas a la entidad, asociadas con temas de trazabilidad de
productos agropecuarios.
8. Adelantar la articulación institucional requerida para desarrollar el proceso de trazabilidad en las cadenas agropecuarias priorizadas nacionalmente y las que lo
requieran en el comercio internacional.
9. Apoyar las tareas de actualización de la página web en lo concerniente a trazabilidad de productos agropecuarios.
10. Asistir y apoyar las reuniones relacionadas con: seguimiento de actividades con equipo de trabajo, capacitaciones, mesas técnicas y jornadas metodológicas que le
sean asignadas relacionadas con el objeto del contrato.
11. Elaborar documentos, presentaciones, conceptos, respuestas a requerimientos, solicitudes de información de análisis, informes de avance y elaborar los estándares
apropiados para documentos técnicos (especificación técnica, informe calidad, metadato, entrega repositorio) cuando sea solicitado y organizar las evidencias técnicas del proceso a cargo, de acuerdo con la estructura de las TRD de la UPRA.</t>
  </si>
  <si>
    <t>14-44-101229184</t>
  </si>
  <si>
    <t>DOTA-112-2025</t>
  </si>
  <si>
    <t>CO1.PCCNTR.7413012</t>
  </si>
  <si>
    <t>2025-3-002543</t>
  </si>
  <si>
    <t>DIANA MARIA RODAS ARIAS</t>
  </si>
  <si>
    <t>ADMINISTRACION AMBIENTAL</t>
  </si>
  <si>
    <t>r83diana@gmail.com</t>
  </si>
  <si>
    <t>DOTA_112 Prestar servicios profesionales para apoyar el análisis y vinculación de las determinantes ambientales en el proceso de identificación de las APPA, actualización de la frontera agrícola</t>
  </si>
  <si>
    <t>1. Analizar las determinantes ambientales en el proceso de identificación de las áreas de protección para la producción de alimentos (APPA) y/o para la actualización de la
Frontera Agrícola en zonas priorizadas por la UPRA.
2. Elaborar y/o contribuir en los documentos técnicos de análisis de determinantes ambientales requeridos en el proceso de identificación de las áreas de protección para
la producción de alimentos (APPA).
3. Participar técnicamente en eventos internos o externos relacionados con el objeto del contrato.
4. Apoyar los análisis asociados a la gestión de conflictos entre el sector agricultura y otros sectores productivos.
5. Apoyar a la Entidad en la emisión de conceptos técnicos y en la elaboración de respuestas a requerimientos.
6. Apoyar el reporte de metas físicas, mapa de riesgos y avances de proyectos de inversión que le sean solicitados.
7. Gestionar la consecución y análisis de información necesaria para el desarrollo del objeto contractual.
8. Organizar y consolidar las evidencias relacionadas con el plan de actividades, metadatos, solicitud de análisis de información, actas de reunión e informes de evaluación de calidad de los documentos técnicos y productos relacionados con el objeto del contrato, al igual que su almacenamiento en las respectivas ubicaciones y siguiendo las especificaciones de las respectivas TRD.
9. Elaborar un informe final que contenga las labores realizadas para el cumplimiento del objeto del contrato, lecciones aprendidas, conclusiones y recomendaciones</t>
  </si>
  <si>
    <t>14-46-101134247</t>
  </si>
  <si>
    <t>INFO-060-2025</t>
  </si>
  <si>
    <t>2025-3-002576</t>
  </si>
  <si>
    <t>81111800
81112000
81112100
81112400
81112500</t>
  </si>
  <si>
    <t>Acuerdo Marco: SA-AM  -  Tienda Virtual - TVEC</t>
  </si>
  <si>
    <t>RFI 183608 del 16 al 24/01/2025
SIMULACION 31156 del 04 al 11/02/2025
SOLICITUD 234156</t>
  </si>
  <si>
    <t>Contrato de Compraventa - CCV</t>
  </si>
  <si>
    <t>CONTROLES EMPRESARIALES S A S</t>
  </si>
  <si>
    <t>NIT.</t>
  </si>
  <si>
    <t>PERSONA JURÍDICA</t>
  </si>
  <si>
    <t>JAVIER MARQUEZ PARDO</t>
  </si>
  <si>
    <t>dhernandez@coem.co</t>
  </si>
  <si>
    <t>Adquirir tokens para el derecho de acceso y uso de servicios de Nube Pública de Microsoft Azure, necesarios para garantizar la disponibilidad y correcto funcionamiento de los servicios tecnológicos desplegados y futuros a desplegar en esta plataforma, de conformidad con las fichas y especificaciones técnicas del Acuerdo Marco de precios vigente.INFO_060</t>
  </si>
  <si>
    <t>La UPRA se acoge a las obligaciones establecidas en las cláusulas 11, 12 y 13, referentes a las obligaciones de los proveedores, de las entidades compradoras y de Colombia Compra Eficiente, respectivamente, contenidas en el Acuerdo Marco de Precios para la adquisición de Servicios de Nube Pública IV CCE-241-AMP-2021</t>
  </si>
  <si>
    <t>Facturación y Entrega del Producto</t>
  </si>
  <si>
    <t>ZURICH COLOMBIA SEGUROS S.A.</t>
  </si>
  <si>
    <t>SGPL-186630769-1</t>
  </si>
  <si>
    <t>CUMPLIMIENTO Y PRESTACIONES SOCIALES</t>
  </si>
  <si>
    <t>CONS-035-2025</t>
  </si>
  <si>
    <t>CO1.PCCNTR.7413556</t>
  </si>
  <si>
    <t>2025-3-002667</t>
  </si>
  <si>
    <t>JOVANNY ALEXANDER APARICIO BARRERA</t>
  </si>
  <si>
    <t>GEOLOGIA</t>
  </si>
  <si>
    <t>jaapariciob@gmail.com</t>
  </si>
  <si>
    <t>CONS-035 Prestar servicios profesionales a la UPRA para apoyar el desarrollo, implementación y documentación de técnicas y métodos de análisis espacial referidos a los temas de Análisis situacional, Zonificación de aptitud Territorial, así como aquellos asociados al ordenamiento productivo y social de la propiedad rural</t>
  </si>
  <si>
    <t>1. Conocer el texto del contrato y comprender el alcance de las obligaciones que del mismo se derivan para el contratista y para la UPRA.
2. Verificar directamente que el contratista cumpla las condiciones de ejecución del contrato, según los términos y obligaciones convenidas en el mismo, rechazar aquellas
que a su criterio no cumplan, aspecto que informará al contratista de manera escrita, en términos inequívocos, claros y precisos, indicando las razones que motivan el rechazo
para que proceda a su subsanación en el menor tiempo posible y así poder certificar el cumplimiento a entera satisfacción.
3. Solicitar la presentación de informes sobre la ejecución y avance del contrato, cuando lo considere necesario o cuando sea exigido por el Director General de la UPRA.
4. Certificar el cumplimiento de las obligaciones de los contratistas como requisito para efectuar el pago y verificar el cumplimiento de los aspectos contemplados en el artículo 23 de la Ley 1150 de 2007, y normatividad vigente, en especial la Ley 797 de 2003 (sistema general de pensiones) y el Decreto 510 de 2003.
5. Dar cumplimiento al Manual de Contratación y Supervisión establecido por la UPRA.
6. En general, vigilar y controlar que el contratista de cumplimiento a sus obligaciones para el debido y normal desarrollo y ejecución del contrato, de conformidad con el artículo 83 y 84 de la Ley 1474 de 2011, referente a la supervisión contractual.</t>
  </si>
  <si>
    <t>11-46-101074818</t>
  </si>
  <si>
    <t>CONS-033-2025.</t>
  </si>
  <si>
    <t>CO1.PCCNTR.7414070</t>
  </si>
  <si>
    <t xml:space="preserve"> $        84.500.000</t>
  </si>
  <si>
    <t>LUDY MALLERLY RODRÍGUEZ GÁMEZ</t>
  </si>
  <si>
    <t>mallerly18@gmail.com</t>
  </si>
  <si>
    <t>CONS-033 Prestar servicios profesionales a la UPRA para apoyar el desarrollo, implementación y documentación de técnicas y métodos de análisis estadísticos y geoespaciales, referidos a los temas de paisaje, Zonificación de aptitud Territorial, así como aquellos asociados al ordenamiento productivo y social de la propiedad rural.</t>
  </si>
  <si>
    <t>1. Apoyar la atención de los requerimientos de análisis geoespaciales y estadísticos de los temas paisaje, Zonificación de aptitud Territorial, así como aquellos asociados al
ordenamiento productivo y social de la propiedad rural o que le sean asignados.
2. Apoyar la elaboración de plantillas, informes, presentaciones y demás documentos del área de análisis de información, así como la adecuada gestión de los archivos.</t>
  </si>
  <si>
    <t>18-44-101104286</t>
  </si>
  <si>
    <t>DOTA-037-2025</t>
  </si>
  <si>
    <t>CO1.PCCNTR.7414921</t>
  </si>
  <si>
    <t xml:space="preserve"> 2025-3-002530</t>
  </si>
  <si>
    <t>JEIMY PAOLA JIMENEZ SANCHEZ</t>
  </si>
  <si>
    <t>jeimy_jimenez@hotmail.com</t>
  </si>
  <si>
    <t>Prestar servicios profesionales a la UPRA para la consolidación técnica y temática de los mapas de zonificación de aptitud para las cadenas priorizadas por la UPRA para el año 2025.</t>
  </si>
  <si>
    <t>1. Entregar el plan de trabajo que contenga el detalle de las actividades a realizar,entregables, marco de referencia, cronograma de actividades, el cual se entregará dentro
el primer mes siguiente a la firma del acta de inicio.
2. Apoyar en la validación de los mapas integrados de los Tipo de Utilización de la Tierra priorizados por la UPRA a nivel nacional a escala 1:100.000. 3. Revisar y verificar los documentos que contengan la información técnica y documentos generados en los componentes físicos, socioeconómicos y socio ecosistémicos, producida a partir de los insumos generados por los profesionales del tema de cadenas productivas en la elaboración de memoria técnica y mapa de zonificación para los Tipo de Utilización
de la Tierra priorizados por la UPRA a nivel nacional escala 1:100.000.
4. Presentar los avances y resultados de la memoria técnica y los mapas de zonificación para los Tipo de Utilización de la Tierra por la UPRA a escala 1:100.000.
5. Consolidar los planes de trabajo, obligaciones, objetos contractuales, avances y resultados de los integrantes del equipo de trabajo.
6. Revisar y validar los documentos, mapas y/o informes entregados.
7. Apoyar las labores del supervisor contenidas en los Artículos 83 y 84 de la Ley 1474 de 2011 al igual que en el manual de contratación de la entidad.
8. Elaboración de los informes técnicos y diligenciar los formatos UPRA, sobre los avances del tema de cadenas y demás documentos que se requieran, en el desarrollo del objeto del contrato.
9. Elaborar y aplicar los formatos, actas y planes que se requieran dentro de las tablas de retención documental y los que se requieran para cumplir con los protocolos de entregas de información generados por la UPRA.
10. Asistir a las reuniones y talleres relacionados con el desarrollo o la temática de cadenas productivas.
11. Elaborar las presentaciones que se requieran de las zonificaciones de aptitud que sean requeridas por parte de la UPRA.
12. La demás asignadas por el supervisor relacionadas con el objeto contractual.</t>
  </si>
  <si>
    <t>14-44-101229173</t>
  </si>
  <si>
    <t>CONS-022-2025</t>
  </si>
  <si>
    <t>CO1.PCCNTR.7414363</t>
  </si>
  <si>
    <t>2025-3-002673</t>
  </si>
  <si>
    <t>JAVIER ANDRES TAMAYO PEÑA</t>
  </si>
  <si>
    <t>jatamayo183@gmail.com</t>
  </si>
  <si>
    <t>CONS-022 Prestar servicios profesionales a la UPRA para apoyar el desarrollo, implementación y documentación de técnicas y métodos de análisis estadísticos y geoespaciales, referidos a los temas de SIGRA, gestión de la información agropecuaria, así como aquellos asociados al ordenamiento productivo y social de la propiedad rural.</t>
  </si>
  <si>
    <t>CARLOS ANDRES RUIZ URUEÑA</t>
  </si>
  <si>
    <t>14-44-101229122</t>
  </si>
  <si>
    <t>DOTA-013-2025</t>
  </si>
  <si>
    <t>CO1.PCCNTR.7417404</t>
  </si>
  <si>
    <t>2025-3-002658</t>
  </si>
  <si>
    <t>JENNY ANDREA VELA MERCHAN</t>
  </si>
  <si>
    <t>andrea.jenny@gmail.com</t>
  </si>
  <si>
    <t>DOTA_013 Prestar servicios profesionales a la UPRA para apoyar en la recolección de información, control de calidad, modelación, verificación y consolidación de amenazas sanitarias pecuarias para su aplicación en el Sistema de Información para la Gestión de Riesgos Agropecuarios (SIGRA)</t>
  </si>
  <si>
    <t>1. Elaborar de manera concertada con el supervisor un plan de trabajo junto con su respectivo cronograma en el que se especifiquen las actividades a realizar y documentos a entregar para la consecución del objeto contractual.
2. Participar técnicamente en las citaciones a eventos internos o externos relacionados con el objeto del contrato.
3. Asistir y documentar las reuniones de seguimiento periódicas con el equipo de trabajo que le sean asignadas, así como a jornadas de inducción sobre el proceso
y avances de las temáticas del objeto del contrato.
4. Consolidar, estructurar y realizar control de calidad a los datos requeridos para la determinación de amenazas y vulnerabilidad requerida para la determinación de
riesgos sanitarios pecuarios dentro del Sistema de Información para la Gestión de Riesgos Agropecuarios (SIGRA).
5. Hacer el seguimiento técnico y administrativo de los convenios que desarrolle la UPRA relacionados con el objeto del contrato y documentar el avance de los
mismos.
6. Elaborar, revisar, documentar, ajuste y presentar los documentos referentes al Sistema de Información para la Gestión de Riesgos Agropecuarios (SIGRA), principalmente asociados a amenaza y vulnerabilidad sanitarias pecuarias en temas relacionados con el objeto del contrato.
7. Elaborar los reportes de metas físicas, mapa de riesgos y avances de proyectos de inversión que le sean solicitados.
8. Documentar la formulación o actualización del procedimiento del cual participa.
9. Las demás que sean asignadas y surjan como consecuencia de la ejecución del objeto contractual, entre ellas desplazarse a los lugares que le sean asignados.</t>
  </si>
  <si>
    <t>21-46-101108867</t>
  </si>
  <si>
    <t>DOTA-060-2025</t>
  </si>
  <si>
    <t>CO1.PCCNTR.7408607</t>
  </si>
  <si>
    <t>2025-3-002268</t>
  </si>
  <si>
    <t xml:space="preserve"> $       102.375.000</t>
  </si>
  <si>
    <t>LINA JOHANNA ROSAS VARGAS</t>
  </si>
  <si>
    <t>MAGÍSTER EN SALUD PÚBLICA</t>
  </si>
  <si>
    <t>ljrosasv27@gmail.com</t>
  </si>
  <si>
    <t>Prestar servicios profesionales a la UPRA en la aplicación del enfoque del derecho humano a la alimentación adecuada y la soberanía alimentaria para el avance de la identificación de las áreas de especial interés para proteger el derecho humano a la alimentación y demás territorialidades relacionadas con este derecho.</t>
  </si>
  <si>
    <t>1. Concertar con el supervisor el plan de trabajo individual y cronograma propuesto para la consecución del objeto contractual, teniendo en cuenta la programación y alcances
definidos por la UPRA, así como efectuar los ajustes al mismo en caso de ser requeridos.
2. Generar un documento de análisis de la aplicación del enfoque del DHAA en los documentos de identificación de las Áreas de Protección para la Producción de Alimentos -APPA- y demás territorialidades relacionadas desde las competencias de la UPRA.
3. Análisis y consolidación de información relevante para la identificación de la cultura alimentaria y la aptitud de usos agropecuarios para sistemas productivos predominantes para la identificación de las Zonas de Protección para la Producción de Alimentos -ZPPA- para el proceso de delimitación de APPA en territorios priorizados
en 2025.
4. Apoyar la construcción, desde el enfoque del derecho humano a la alimentación adecuada y soberanía alimentaria, de los Documentos Técnicos para la identificación
de las Zonas de Protección para la Producción de Alimentos -ZPPZ- en los territorios
priorizados en 2025, así como insumos para la declaratoria de las respectivas APPA.
5. Apoyar y orientar la identificación e incorporación de indicadores de Autonomía y
Soberanía Alimentaria para su posible utilización en la metodología de Unidad Agrícola
Familiar -UAF- en Zonas de Reserva Campesina -ZRC.
6. Participar activamente, en representación de la entidad, en espacios de discusión,
socialización y construcción de políticas públicas o instrumentos o lineamientos, con
otras entidades, que involucren la implementación del enfoque de derecho humano a
la alimentación adecuada y a la soberanía alimentaria y su articulación con las APPA.
7. Participar activamente en espacios internos de discusión, socialización y construcción
de insumos con otros equipos de trabajo de la UPRA, para determinar el grado de
implementación del enfoque del DHAA en los documentos de identificación de las
APPA y demás territorialidades relacionadas. 8. Validar periódicamente los avances de los productos relacionados con la aplicación del
enfoque del DHAA en los documentos de identificación de las APPA con el supervisor
y las direcciones técnicas de la entidad
9. Apoyar el diligenciamiento de formatos facilitativos y del SGI de la UPRA como
especificaciones técnicas, metadatos, solicitud de análisis de información, actas de
reunión, e informes de evaluación de calidad de los documentos técnicos y productos
relacionados con el objeto del contrato, al igual que su almacenamiento en las
respectivas ubicaciones y siguiendo las especificaciones de la TRD.
10. Hacer entrega al supervisor del contrato, al finalizar la ejecución del mismo, todos los
documentos, bases de datos etc., de los asuntos que le fueron asignados, de los que
tuvo conocimiento o de cualquier otra información que le haya sido confiado en razón
de la gestión, así como un informe final según el plan de trabajo que resuma las
actividades desarrolladas durante la ejecución del contrato.
11. Cumplir con las metas establecidas en la Dirección de Ordenamiento Social de la
Propiedad y Mercado de Tierras, de acuerdo con las necesidades establecidas en los
temas relacionados con Derecho Humano a la Alimentación Adecuada.
12. Las demás que se deriven del objeto contractual.</t>
  </si>
  <si>
    <t>360-47-994000041519</t>
  </si>
  <si>
    <t>CONS-017-2025</t>
  </si>
  <si>
    <t>CO1.PCCNTR.7418759</t>
  </si>
  <si>
    <t>2025-3-002671</t>
  </si>
  <si>
    <t xml:space="preserve"> $        61.425.000</t>
  </si>
  <si>
    <t>GISSELLA FERNANDA ORTEGA GUTIERREZ</t>
  </si>
  <si>
    <t>ortegacatastral.sig@gmail.com</t>
  </si>
  <si>
    <t>CONS-017 Prestar servicios profesionales para apoyar a la UPRA en el desarrollo de las actividades asociadas al cumplimento de la calidad de los insumos de información y productos geográficos generados por la UPRA, de acuerdo a los lineamientos y protocolos establecidos.</t>
  </si>
  <si>
    <t>1. Desarrollar las actividades asociadas a la calidad de los insumos de información y productos geográficos intermedios y finales generados por la UPRA, garantizando la
adecuada documentación y apoyando el respectivo seguimiento.
2. Realizar las actividades de apoyo en la publicación web de información geográfica que produzca la entidad, así como de soporte a las dependencias misionales y estratégicas en la consulta y acceso de información geográfica insumo.
3. Apoyar la actualización de los instrumentos asociados al aseguramiento de la calidad y gobierno digital, en el marco de la mejora continua de los procesos.
4. Participar en sesiones técnicas virtuales o presenciales, asociadas al cumplimiento del objeto del contrato.</t>
  </si>
  <si>
    <t>14-44-101229175</t>
  </si>
  <si>
    <t>CONS-006-2025</t>
  </si>
  <si>
    <t>CO1.PCCNTR.7419081</t>
  </si>
  <si>
    <t>2025-3-002668</t>
  </si>
  <si>
    <t xml:space="preserve"> $       122.850.000</t>
  </si>
  <si>
    <t>LUCY ANGELICA HERRERA PRIETO</t>
  </si>
  <si>
    <t>DISEÑO INDUSTRIAL</t>
  </si>
  <si>
    <t>angelikaherrera@gmail.com</t>
  </si>
  <si>
    <t>CONS-006 Prestar servicios profesionales UPRA para diseñar estrategias orientadas a la mejora de experiencia de los usuarios internos y externos de la Entidad</t>
  </si>
  <si>
    <t>1. Apoyar el diseño estratégico de las acciones de uso y apropiación relacionadas con el diseño centrado en los usuarios en la Entidad.
2. Apoyar la generación de competencias requeridas para usar y apropiar el conocimiento y componentes TI de la Entidad.
3. Promover el uso y apropiación de los servicios y productos misionales de la Entidad.
4. Las demás asignadas por el supervisor y relacionadas con el objeto del contrato.</t>
  </si>
  <si>
    <t>14-46-101134470</t>
  </si>
  <si>
    <t>CONS-030-2025</t>
  </si>
  <si>
    <t>CO1.PCCNTR.7419322</t>
  </si>
  <si>
    <t>2025-3-002664</t>
  </si>
  <si>
    <t>DAVID FELIPE GONZALEZ PEREZ</t>
  </si>
  <si>
    <t>dafegonpe90@gmail.com</t>
  </si>
  <si>
    <t>CONS-030 Prestar servicios profesionales a la UPRA para apoyar el desarrollo, implementación y documentación de técnicas y métodos de análisis estadísticos y geoespaciales, así como aquellos asociados al ordenamiento productivo y social de la propiedad rural.</t>
  </si>
  <si>
    <t>1. Apoyar la supervisión del equipo técnico de análisis de información, desde el componente técnico en el seguimiento y vigilancia de los contratos que tenga a cargo, así como en la revisión y consolidación de los documentos, asignación y/o productos que se deriven del objeto y obligaciones de los contratos.
2. Apoyar la atención de los requerimientos de análisis geoespaciales y estadísticos de los temas de Zonificación de aptitud Territorial, UAF -ZRC, PDR, así como aquellos
asociados al ordenamiento productivo y social de la propiedad rural o que le sean asignados.
3. Apoyar la elaboración de plantillas, informes, presentaciones y demás documentos del área de análisis de información, así como la adecuada gestión de los archivos</t>
  </si>
  <si>
    <t>14-44-101229101</t>
  </si>
  <si>
    <t>CONS-032-2025</t>
  </si>
  <si>
    <t>CO1.PCCNTR.7419345</t>
  </si>
  <si>
    <t>2025-3-002662</t>
  </si>
  <si>
    <t>CAMILO ANDRES CAMACHO HILARION</t>
  </si>
  <si>
    <t>kamiandresc@gmail.com</t>
  </si>
  <si>
    <t>CONS-032 Prestar servicios profesionales a la UPRA para apoyar el desarrollo, implementación y documentación de técnicas y métodos de análisis estadísticos y geoespaciales, referidos a los temas de Zonificación de aptitud Territorial, - Prospectiva - Análisis Situacional, así como aquellos asociados al ordenamiento productivo y social de la propiedad rural</t>
  </si>
  <si>
    <t>1. Conocer el texto del contrato y comprender el alcance de las obligaciones que del mismo se derivan para el contratista y para la UPRA.
2. Verificar directamente que el contratista cumpla las condiciones de ejecución del contrato, según los términos y obligaciones convenidas en el mismo, rechazar aquellas
que a su criterio no cumplan, aspecto que informará al contratista de manera escrita, entérminos inequívocos, claros y precisos, indicando las razones que motivan el rechazo
para que proceda a su subsanación en el menor tiempo posible y así poder certificar el cumplimiento a entera satisfacción.
3. Solicitar la presentación de informes sobre la ejecución y avance del contrato, cuando lo considere necesario o cuando sea exigido por el Director General de la UPRA.
4. Certificar el cumplimiento de las obligaciones de los contratistas como requisito para efectuar el pago y verificar el cumplimiento de los aspectos contemplados en el artículo 23 de la Ley 1150 de 2007, y normatividad vigente, en especial la Ley 797 de 2003 (sistema general de pensiones) y el Decreto 510 de 2003.
5. Dar cumplimiento al Manual de Contratación y Supervisión establecido por la UPRA. 6. En general, vigilar y controlar que el contratista de cumplimiento a sus obligaciones para el debido y normal desarrollo y ejecución del contrato, de conformidad con el artículo 83 y 84 de la Ley 1474 de 2011, referente a la supervisión contractual.</t>
  </si>
  <si>
    <t>14-44-101229299</t>
  </si>
  <si>
    <t>CONS-051-2025</t>
  </si>
  <si>
    <t>CO1.PCCNTR.7419368</t>
  </si>
  <si>
    <t>2025-3-002652</t>
  </si>
  <si>
    <t>JUAN CARLOS PEDREROS CRUZ</t>
  </si>
  <si>
    <t>ESPECIALIZACIÓN EN GERENCIA Y TECNOLOGÍAS DE INFORMACIÓN</t>
  </si>
  <si>
    <t>juancarlosped@hotmail.com</t>
  </si>
  <si>
    <t>.</t>
  </si>
  <si>
    <t>CONS-051 Prestar servicios profesionales a la UPRA para apoyar el diseño, desarrollo e implementación de soluciones de automatización de procesos utilizando herramientas de RPA, asegurando la eficiencia y la optimización de los procesos de la entidad.</t>
  </si>
  <si>
    <t>1. Apoyar las actividades de análisis de los procesos empresariales de la UPRA para identificar oportunidades de automatización
2. Apoyar las actividades de diseño, desarrollo e implementación de de soluciones de automatización robótica de procesos (RPA)
3. Apoyar las actividades de documentación de los procesos automatizados y las soluciones RPA desarrolladas por la UPRA
4. Apoyar las actividades de soporte y mantenimiento continuo a las soluciones de RPA implementadas en la UPRA.</t>
  </si>
  <si>
    <t>360-47-994000041356</t>
  </si>
  <si>
    <t>DOTA-034-2025</t>
  </si>
  <si>
    <t>CO1.PCCNTR.7419681</t>
  </si>
  <si>
    <t>2025-3-002651</t>
  </si>
  <si>
    <t>IBETH JAZMIN MURCIA PEÑA</t>
  </si>
  <si>
    <t>ijmurciap@gmail.com</t>
  </si>
  <si>
    <t>Prestar servicios profesionales a la UPRA para apoyar la formulación del plan de acción y la consolidación del plan de ordenamiento productivo para cadenas agropecuarias priorizadas, desde el componente programático.</t>
  </si>
  <si>
    <t>1. Elaborar el portafolio de programas, iniciativas estratégicas y actividades, de forma articulada con los lineamientos de política y demás insumos generados para la formulación de los planes de ordenamiento productivos para las cadenas agropecuarias priorizadas.
2. Apoyar la identificación y estructuración del componente de estimación de costos y fuentes de financiación del plan de acción para las cadenas agropecuarias priorizadas.
3. Apoyar la estructuración del componente institucional y de implementación, del plan de acción para las cadenas agropecuarias priorizadas.
4. Apoyar la consolidación del POP de la cadena priorizada.
5. Elaborar las respuestas a solicitudes realizadas en el marco del ordenamiento productivo y asistir a las diferentes reuniones relacionadas con el desarrollo del objeto del contrato.
6. Realizar las presentaciones y/o socializaciones de los avances y resultados en las instancias definidas y apoyar la revisión de las inquietudes, sugerencias o propuestas realizadas por los participantes.
7. Cumplir con las demás actividades que requiera el supervisor, relacionadas con el objeto del contrato.</t>
  </si>
  <si>
    <t>14-44-101229200</t>
  </si>
  <si>
    <t>CONS-040-2025</t>
  </si>
  <si>
    <t>CO1.PCCNTR.7420070</t>
  </si>
  <si>
    <t>2025-3-002676</t>
  </si>
  <si>
    <t>KAREN LIZETH RODRÍGUEZ RODRÍGUEZ</t>
  </si>
  <si>
    <t>klr.rodriguez.07@gmail.com</t>
  </si>
  <si>
    <t>CONS-040 Prestar servicios profesionales a la UPRA para apoyar el desarrollo, implementación y documentación de técnicas y métodos de análisis estadísticos y geoespaciales, referidos a los temas de Prospectiva, Zonificación de aptitud Territorial, así como aquellos asociados al ordenamiento productivo y social de la propiedad rural.</t>
  </si>
  <si>
    <t>1. Apoyar la atención de los requerimientos de análisis geoespaciales y estadísticos de los temas de Prospectiva, Reconversión Productiva, Zonificación de aptitud Territorial, así como aquellos asociados al ordenamiento productivo y social de la propiedad rural o que le sean asignados.
2. Apoyar la elaboración de plantillas, informes, presentaciones y demás documentos del área de análisis de información, así como la adecuada gestión de los archivos.</t>
  </si>
  <si>
    <t>14-44-101229117</t>
  </si>
  <si>
    <t>CONS-004-2025</t>
  </si>
  <si>
    <t>CO1.PCCNTR.7420016</t>
  </si>
  <si>
    <t>2025-3-002654</t>
  </si>
  <si>
    <t xml:space="preserve"> $        98.800.000</t>
  </si>
  <si>
    <t>JUAN CARLOS MENDEZ MELO</t>
  </si>
  <si>
    <t>juanmendez@gkudos.com</t>
  </si>
  <si>
    <t>CONS-004 Prestar servicios profesionales a la UPRA para apoyar la gestión e implementación de la arquitecturas empresarial y de soluciones de TI basadas en servicios de nube publica, alienados con los proyectos del Plan Estratégico de TI de la entidad, en el marco del cumplimiento de la política de Gobierno Digital.</t>
  </si>
  <si>
    <t>1. Apoyar la identificación de necesidades y puesta en marcha de proyectos de TIC, desarrollados con el ecosistema de soluciones digitales habilitadas en la infraestructura de tecnología de nube pública de la UPRA.
2. Apoyar en el diseño, gestión y documentación de la arquitectura de las soluciones de tecnología en nube y SIG, propendiendo el cumplimiento de los lineamientos de TI.
3. Apoyar a la UPRA en la documentación, gestión y actualización de la Arquitectura Empresarial de la UPRA.
4. Apoyar en el desarrollo de acciones de gestión del conocimiento enfocados a Arquitectura Empresarial y Arquitectura de Información.</t>
  </si>
  <si>
    <t>11-46-101074543</t>
  </si>
  <si>
    <t>CONS-048-2025</t>
  </si>
  <si>
    <t>CO1.PCCNTR.7420404</t>
  </si>
  <si>
    <t>2025-3-002679</t>
  </si>
  <si>
    <t xml:space="preserve"> $        95.550.000</t>
  </si>
  <si>
    <t>NATALIA ANDREA BUITRAGO HUERTAS</t>
  </si>
  <si>
    <t>n.buitrago.h@hotmail.com</t>
  </si>
  <si>
    <t>CONS-048 Prestar servicios profesionales a la UPRA para apoyar el desarrollo, implementación y documentación de técnicas y métodos de análisis estadísticos y geoespaciales, referidos a los temas estratégicos sectoriales.</t>
  </si>
  <si>
    <t>1. Apoyar la atención de los requerimientos de análisis estratégicos de información a nivel espacial y estadístico, garantizando la implementación integral del procedimiento de análisis de información.
2. Apoyar la optimización de procesos, retroalimentación de buenas prácticas y la adecuada organización de archivos del área de análisis de información.</t>
  </si>
  <si>
    <t>14-44-101229139</t>
  </si>
  <si>
    <t>CONS-023-2025</t>
  </si>
  <si>
    <t>CO1.PCCNTR.7420418</t>
  </si>
  <si>
    <t>2025-3-002548</t>
  </si>
  <si>
    <t>MAYERLY RONCANCIO BURGOS</t>
  </si>
  <si>
    <t>mayeburgos13@gmail.com</t>
  </si>
  <si>
    <t>CONS-023 Prestar servicios profesionales a la UPRA para apoyar el desarrollo, implementación y documentación de técnicas y métodos de análisis estadísticos y geoespaciales, referidos a los temas de frontera agrícola, gestión de la información agropecuaria, así como aquellos asociados al ordenamiento productivo y social de la propiedad rural.</t>
  </si>
  <si>
    <t>1. Apoyar la atención de los requerimientos de análisis geoespaciales y estadísticos de los temas de SIGRA, gestión de la información agropecuaria, así como aquellos asociados al ordenamiento productivo y social de la propiedad rural o que le sean asignados.
2. Apoyar la elaboración de plantillas, informes, presentaciones y demás documentos del área de análisis de información, así como la adecuada gestión de los archivos.</t>
  </si>
  <si>
    <t>14-44-101229119</t>
  </si>
  <si>
    <t>CONS-003-2025</t>
  </si>
  <si>
    <t>CO1.PCCNTR.7419386</t>
  </si>
  <si>
    <t>2025-3-002653</t>
  </si>
  <si>
    <t xml:space="preserve"> $        77.350.000</t>
  </si>
  <si>
    <t>PAULO ANDRES GIL RAMIREZ</t>
  </si>
  <si>
    <t>pauloandresgil@yahoo.com</t>
  </si>
  <si>
    <t>CONS-003 Prestar servicios profesionales a la UPRA para apoyar la gestión e implementación de la arquitectura empresarial y la arquitectura de servicios de TI y de Sistemas de Información, alienados con los proyectos del Plan Estratégico de TI de la entidad, en el marco del cumplimiento de la política de Gobierno Digital.</t>
  </si>
  <si>
    <t>1. Apoyar el análisis, diseño, implementación y actualización de los ejercicios de arquitectura de la UPRA, desde el dominio de infraestructura tecnológica (servicios tecnológicos), asegurando la alineación con los demás dominios de la arquitectura empresarial de la UPRA.
2. Apoyar el análisis, diseño, implementación y actualización de los ejercicios de arquitectura de la UPRA, desde el dominio de sistemas de información (aplicaciones), asegurando la alineación con los demás dominios de la arquitectura empresarial de la UPRA.
3. Apoyar a la UPRA en la documentación, gestión y actualización de la Arquitectura Empresarial de la UPRA.
4. Apoyar en el desarrollo de acciones de gestión del conocimiento enfocados a Arquitectura Empresarial.</t>
  </si>
  <si>
    <t>14-46-101133316</t>
  </si>
  <si>
    <t>CONS-055-2025</t>
  </si>
  <si>
    <t>CO1.PCCNTR.7420091</t>
  </si>
  <si>
    <t>2025-3-002677</t>
  </si>
  <si>
    <t xml:space="preserve"> $        51.187.500</t>
  </si>
  <si>
    <t>HERNANDO JOSE VELA</t>
  </si>
  <si>
    <t>hdo.vela@gmail.com</t>
  </si>
  <si>
    <t>CONS-055 Prestar servicios profesionales a la UPRA para apoyar actividades del procedimiento de Ingeniería de Software relacionadas con el levantamiento de requerimientos, análisis de historias de usuario y ejecución de pruebas para los sistemas de información de la entidad.</t>
  </si>
  <si>
    <t>1. Apoyar el levantamiento de requerimientos funcionales y no funcionales requeridos por el procedimiento de Ingeniería de Software para los sistemas de información de la UPRA.
2. Apoyar la planeación, ejecución y validación de pruebas funcionales y no funcionales de los sistemas de información de la UPRA para el aseguramiento de calidad, según los procedimientos y lineamientos establecidos.
3. Apoyar las capacitaciones a usuarios relacionadas con el uso de los sistemas de información y la elaboración de documentación técnica y de usuario de los sistemas de información de la UPRA en concordancia con el procedimiento de Ingeniería de Software.
4. Participar en las reuniones de los equipos de los proyectos asignados y apoyar la definición y priorización de tareas del backlog.</t>
  </si>
  <si>
    <t>11-44-101247835</t>
  </si>
  <si>
    <t>DOTA-036-2025</t>
  </si>
  <si>
    <t>CO1.PCCNTR.7418528</t>
  </si>
  <si>
    <t>2025-3-002650</t>
  </si>
  <si>
    <t>CÉSAR MAURICIO MOYA</t>
  </si>
  <si>
    <t>moya7303@gmail.com</t>
  </si>
  <si>
    <t>Prestar servicios profesionales a la UPRA para apoyar la formulación del plan de acción y la consolidación del plan de ordenamiento productivo para cadenas agropecuarias priorizadas, desde el componente institucional y de implementación.</t>
  </si>
  <si>
    <t>1. Estructurar y elaborar el componente institucional y de implementación del plan de acción para las cadenas agropecuarias priorizadas.
2. Apoyar la elaboración del portafolio de programas, iniciativas estratégicas y actividades, de forma articulada con los lineamientos de política y demás insumos generados para la formulación de los planes de ordenamiento productivo.
3. Apoyar la identificación y estructuración del componente de estimación de costos y fuentes de financiación del plan de acción para las cadenas agropecuarias priorizadas
4. Apoyar la consolidación del POP de la cadena priorizada.
5. Elaborar las respuestas a las solicitudes realizadas en el marco del ordenamiento productivo y asistir a las diferentes reuniones relacionadas con el desarrollo del objeto del contrato.
6. Realizar las presentaciones y/o socializaciones de los avances y resultados en las instancias definidas y apoyar la revisión de las inquietudes, sugerencias o propuestas realizadas por los participantes.
7. Cumplir con las demás actividades que requiera el supervisor, relacionadas con el objeto del contrato.</t>
  </si>
  <si>
    <t>14-44-101229219</t>
  </si>
  <si>
    <t>CONS-063-2025</t>
  </si>
  <si>
    <t xml:space="preserve">CO1.PCCNTR.7420050 </t>
  </si>
  <si>
    <t>2025-3-002663</t>
  </si>
  <si>
    <t>JUAN CAMILO CLAVIJO SANDOVAL</t>
  </si>
  <si>
    <t>clavijo.camilo.juan@gmail.com</t>
  </si>
  <si>
    <t>CONS-063 Prestar servicios profesionales para apoyar las tareas de construcción de los componentes de los sistemas de información geográficos y alfanuméricos de la UPRA, de acuerdo al procedimiento de ingeniería de software y demás lineamientos adoptados en la entidad.</t>
  </si>
  <si>
    <t>1. Construir los componentes de software para los servicios de geoprocesamiento y los sistemas de información geográfica y alfanumérica de la UPRA.
2. Versionar el código de los componentes de software desarrollados utilizando las plataformas y herramientas dispuestas por la entidad.
3. Realizar transferencia tecnológica, aportes técnicos y documentar los desarrollos de software realizados en la UPRA.
4. Apoyar las revisiones de calidad de código fuente y pruebas unitarias de los sistemas de información asignados</t>
  </si>
  <si>
    <t>14-46-101134653</t>
  </si>
  <si>
    <t>CONS-020-2025</t>
  </si>
  <si>
    <t>CO1.PCCNTR.7420082</t>
  </si>
  <si>
    <t>2025-3-002520</t>
  </si>
  <si>
    <t>NANCY MILENA ALARCÓN FERNÁNDEZ</t>
  </si>
  <si>
    <t>nancy.af10@gmail.com</t>
  </si>
  <si>
    <t>CONS-020 Prestar servicios profesionales a la UPRA para apoyar el desarrollo, implementación y documentación de técnicas y métodos de análisis estadísticos y geoespaciales, referidos a los temas de frontera agrícola, zonificaciones de aptitud, así como aquellos asociados al ordenamiento productivo y social de la propiedad rural.</t>
  </si>
  <si>
    <t>1. Apoyar la supervisión del equipo técnico de análisis de información, desde el componente técnico en el seguimiento y vigilancia de los contratos que tenga a cargo, así como en la revisión y consolidación de los documentos, asignación y/o productos que se deriven del objeto y obligaciones de los contratos.
2. Apoyar la atención de los requerimientos de análisis geoespaciales y estadísticos de los temas de frontera agrícola, zonificaciones de aptitud, así como aquellos asociados al ordenamiento productivo y social de la propiedad rural o que le sean asignados.
3. Apoyar la elaboración de plantillas, informes, presentaciones y demás documentos del área de análisis de información, así como la adecuada gestión de los archivos.</t>
  </si>
  <si>
    <t>14-44-101229152</t>
  </si>
  <si>
    <t>FOR-059-2025</t>
  </si>
  <si>
    <t>CO1.PCCNTR.7431508</t>
  </si>
  <si>
    <t>2025-3-002732</t>
  </si>
  <si>
    <t xml:space="preserve"> $        88.725.000</t>
  </si>
  <si>
    <t>BIBIANA ALEXANDRA ROSERO PERAZA</t>
  </si>
  <si>
    <t>ESPECIALIZACIÓN EN COMUNICACIÓN MULTIMEDIA</t>
  </si>
  <si>
    <t>bibisrosero@hotmail.com</t>
  </si>
  <si>
    <t>Prestar servicios profesionales a la UPRA para desarrollar acciones de formulación, seguimiento, consolidación y reporte de las actividades realizadas y los resultados obtenidos por la Asesoría de Comunicaciones frente a los compromisos establecidos en la Planeación institucional, el Sistema de Gestión de la Entidad y el Plan de Comunicaciones durante la vigencia 2025.</t>
  </si>
  <si>
    <t>1. Participar en la formulación y seguimiento de las actividades de la Asesoría de comunicaciones frente a la Planeación Institucional de la vigencia 2025, el Sistema de Gestión de la Entidad y demás que sean requeridos y se encuentren relacionados con el Modelo Integrado de Planeación y Gestión (MIPG).
2. Realizar junto con la Asesoría de Comunicaciones el seguimiento de los indicadores del Plan de Comunicaciones 2025
3. Tramitar respuestas a requerimientos internos o externos de información relacionada con las actividades a cargo de la Asesoría de Comunicaciones en la Planeación Institucional de la vigencia 2025 y el Sistema de Gestión de la Entidad.
4. Realizar la gestión de contenidos y la producción del productos audiovisuales de la UPRA. 5. Cumplir las demás actividades que le requiera el supervisor relacionadas con el objeto del contrato.</t>
  </si>
  <si>
    <t>14-44-101229161</t>
  </si>
  <si>
    <t>INFO-036-2025</t>
  </si>
  <si>
    <t>CO1.PCCNTR.7433351</t>
  </si>
  <si>
    <t>2025-3-002747</t>
  </si>
  <si>
    <t>83121700
81121502</t>
  </si>
  <si>
    <t xml:space="preserve"> $       101.725.000</t>
  </si>
  <si>
    <t>LUIS ORLANDO MONTOYA ALVAREZ</t>
  </si>
  <si>
    <t>luismontoya16@hotmail.com</t>
  </si>
  <si>
    <t>Prestar servicios profesionales a la UPRA para apoyar las tareas de construcción de los componentes de los sistemas de información geográficos y alfanuméricos de la UPRA, de acuerdo al procedimiento de Ingenieria de software y demás lineamientos adoptados en la entidad.</t>
  </si>
  <si>
    <t>1.Construir los componentes de software para los servicios de geoprocesamiento y los sistemas de información geográfica y alfanumérica de la UPRA.
2.Versionar el código de los componentes de software desarrollados utilizando las plataformas y herramientas dispuestas por la entidad.
3.Realizar transferencia tecnológica, aportes técnicos y documentar los desarrollos de software realizados en la UPRA.
4.Apoyar las revisiones de calidad de código fuente y pruebas unitarias de los sistemas de información asignados.</t>
  </si>
  <si>
    <t>33-46-101063722</t>
  </si>
  <si>
    <t>CONS-025-2025</t>
  </si>
  <si>
    <t>CO1.PCCNTR.7439959</t>
  </si>
  <si>
    <t>2025-3-002678</t>
  </si>
  <si>
    <t>PABLO DANIEL DÍAZ MERA</t>
  </si>
  <si>
    <t>pabloddiazm@gmail.com</t>
  </si>
  <si>
    <t>CONS-025 Prestar servicios profesionales a la UPRA para apoyar el desarrollo, implementación y documentación de técnicas y métodos de análisis estadísticos y geoespaciales, referidos a los temas de frontera agrícola, zonificaciones de aptitud, así como aquellos asociados al ordenamiento productivo y social de la propiedad rural.</t>
  </si>
  <si>
    <t>1. Apoyar la atención de los requerimientos de análisis geoespaciales y estadísticos de los temas de frontera agrícola, zonificaciones de aptitud, así como aquellos asociados al ordenamiento productivo y social de la propiedad rural o que le sean asignados.
2. Apoyar la elaboración de plantillas, informes, presentaciones y demás documentos del área de análisis de información, así como la adecuada gestión de los archivos.</t>
  </si>
  <si>
    <t>14-44-101229154</t>
  </si>
  <si>
    <t>DOTA-129-2025</t>
  </si>
  <si>
    <t>CO1.PCCNTR.7443214</t>
  </si>
  <si>
    <t>2025-3-002739</t>
  </si>
  <si>
    <t>ADRIANA SOCORRO FERNÁNDEZ PINTO</t>
  </si>
  <si>
    <t>MAGÍSTER EN ESTUDIOS LATINOAMERICANOS</t>
  </si>
  <si>
    <t>adrifer4@yahoo.com</t>
  </si>
  <si>
    <t>Prestar servicios profesionales a la UPRA para apoyar desde los componentes social, étnico y cultural la actualización de la Frontera Agrícola y brindar elementos técnicos para la atención de medidas cautelares</t>
  </si>
  <si>
    <t>1. Identificar los elementos de análisis para la actualización de la frontera agrícola nacional en las áreas condicionadas étnico- culturales en territorios priorizados
y los instrumentos de planificación que aplican para dichas áreas, incorporando el enfoque diferencial para su actualización. 2. Gestionar las agendas intersectoriales relacionadas con el objeto contractual y realizar el seguimiento respectivo.
3. Gestionar la información que permita la actualización de la frontera agrícola nacional desde el componente étnico-cultural, con los sectores e instituciones que sean identificados.
4. Analizar y documentar la información que permita soportar el proceso de actualización de la frontera agrícola nacional y disponerla en el instrumento definido por la asesoría técnica en coordinación con la oficina TIC para la respectiva disposición en el SIPRA, desde el componente étnico-cultural.
5. Brindar los elementos técnicos para la atención y seguimiento de las medidas cautelares y en ejecución, los convenios y/o sentencias que se relacionen con
el objeto contractual.
6. Revisar y analizar los documentos técnicos, políticas públicas sectoriales, conceptos técnicos, proyectos normativos, derechos de petición, lineamientos, criterios e instrumentos que desarrolle la UPRA, y demás conceptos y presentaciones que le sean solicitados de acuerdo con el objeto contractual.
7. Elaborar el documento técnico de soporte para la actualización de la frontera agrícola nacional desde los componentes relacionados con su objeto contractual, incluyendo el análisis para la gestión de conflictos del uso del suelo en las áreas condicionada étnico- culturales de la frontera agrícola y fuera de ella.
8. Participar en reuniones, talleres, mesas técnicas sectoriales, agendas interministeriales y capacitaciones, relacionadas con el objeto del contrato que se adelanten con las áreas técnicas de la entidad, con otras entidades del sector agropecuario o con otros sectores, que se desarrollen dentro o fuera de la ciudad.
9. Documentar la formulación o actualización del procedimiento del cual participa.
10. Las demás asignadas por el supervisor y relacionadas con el objeto del contrato.</t>
  </si>
  <si>
    <t>14-46-101134153</t>
  </si>
  <si>
    <t xml:space="preserve">SUSPENSIÓN DE CONTRATO </t>
  </si>
  <si>
    <t>DOTA-077-2025</t>
  </si>
  <si>
    <t>CO1.PCCNTR.7443234</t>
  </si>
  <si>
    <t xml:space="preserve"> 2025-3-002809</t>
  </si>
  <si>
    <t xml:space="preserve"> $        91.000.000</t>
  </si>
  <si>
    <t>JOHANNA CRUZ TOVAR</t>
  </si>
  <si>
    <t>MAGÍSTER EN AGRICULTURA SOSTENIBLE SANIDAD VEGETAL</t>
  </si>
  <si>
    <t>crztvr@yahoo.com</t>
  </si>
  <si>
    <t>Prestar servicios profesionales a la UPRA para apoyar desde el componente productivo, agrícola y forestal, en el componente de estructuración de costos y evaluación financiera a las alternativas productivas priorizadas en los territorios determinados por la entidad.</t>
  </si>
  <si>
    <t>1. Concertar con el supervisor Plan de trabajo individual que contenga las actividades por realizar, productos entregables, cronograma de actividades y propuestas de mejora del proceso en caso de que existan, este documento se entregará dentro del primer mes siguiente a la firma del acta de inicio, y se deberán efectuar los ajustes al mismo en caso de ser requeridos. 2. Elaborar y articular la estructuración de costos agrícolas y forestales para el desarrollo de modelos económicos, financieros y cartográficos relacionados con alternativas productivas priorizadas. 3. Elaborar documentos, presentaciones, conceptos, solicitudes de información, de análisis y elaborar los estándares apropiados para documentos técnicos (especificación técnica, informe calidad, metadato, entrega repositorio) cuando sea solicitado y organizar las evidencias técnicas del proceso a cargo, de acuerdo con la estructura de las TRD de la UPRA. 4. Gestionar reuniones con entidades públicas y privadas para la consecución de información de precios y costos asociados a la actividad agropecuaria. 5. Realizar visitas de campo relacionadas con el objeto contractual, según los requerimientos preestablecidos por parte de la UPRA. 6. Asistir y apoyar las reuniones relacionadas con: seguimiento de actividades con equipo de trabajo, capacitaciones, mesas técnicas y jornadas metodológicas que le sean asignadas relacionadas con el objeto del contrato y levantar memorias técnicas en caso de requerirse. 7. Entregar un informe final según el plan de trabajo que resuma las actividades desarrolladas durante la ejecución del contrato.</t>
  </si>
  <si>
    <t>14-44-101229204</t>
  </si>
  <si>
    <t>DOTA-046-2025</t>
  </si>
  <si>
    <t>CO1.PCCNTR.7445206</t>
  </si>
  <si>
    <t>2025-3-002755</t>
  </si>
  <si>
    <t xml:space="preserve"> $       110.500.000</t>
  </si>
  <si>
    <t>CLAUDIA PATRICIA ACOSTA LATORRE</t>
  </si>
  <si>
    <t>claupacosta@gmail.com</t>
  </si>
  <si>
    <t>Prestar servicios profesionales a la UPRA para apoyar la elaboración del componente socioeconómico de las zonificaciones de sistemas productivos priorizados por la UPRA.</t>
  </si>
  <si>
    <t>1. Concertar con el supervisor el plan de trabajo que contenga las actividades por realizar, entregables, marco conceptual, cronograma de actividades teniendo en cuenta la programación y alcances definidos por la UPRA, así como efectuar los ajustes al mismo en caso de ser requeridos.
2. Liderar el componente socioeconómico de las zonificaciones de sistemas productivos priorizados por la UPRA.
3. Revisar y validar los mapas del componente socioeconómico propuestos por los demás profesionales del equipo, solicitar los ajustes pertinentes y diligenciar los formatos establecidos para el control de calidad.
4. Consolidar la línea base para las zonificaciones de los sistemas productivos priorizados por la UPRA, en lo relacionado con el componente socioeconómico.
5. Apoyar al supervisor en el seguimiento y control técnico de los documentos y/o productos que se deriven del objeto y las obligaciones de los contratos definidos para las zonificaciones de sistemas productivos priorizadas por la UPRA.
6. Definir con el equipo socioeconómico, los rangos de aptitud para las variables y los criterios de cada subcomponente de las zonificaciones de los sistemas productivos priorizados por la UPRA.
7. Gestionar talleres relacionados con la formulación de criterios y variables con sus rangos para los TUTs priorizados por la UPRA.
8. Apoyar la revisión y validación de los mapas de restricciones y condicionantes de tipo legal y normativo de las zonificaciones de aptitud desde el componente socioeconómico.
9. Revisar y avalar las fichas metodológicas de los criterios y variables técnicas del componente socioeconómico con sus respectivos mapas para las zonificaciones de sistemas productivos priorizados por la UPRA.
10. Revisar y avalar las memorias técnicas en lo concerniente al componente socioeconómico de las zonificaciones de sistemas productivos priorizados por la UPRA. 11. Revisar y avalar las modificaciones solicitadas por los profesionales de los componentes socioeconómico y biofísico para ajustar los mapas integrados de las zonificaciones de sistemas productivos priorizados por la UPRA.
12. Apoyar la interacción y articulación con los diferentes proyectos institucionales y equipos de trabajo intra e interinstitucionales, así como en los trabajos de campo relacionados y requeridos para el desarrollo del objeto del contrato y las actividades y gestiones requeridas para programar, convocar y documentar la socialización de resultados parciales y finales y asistir a las mismas.
13. Elaborar un informe final de actividades que incluya las actividades ejecutadas, los productos entregados y las lecciones aprendidas.</t>
  </si>
  <si>
    <t>14-44-101229155</t>
  </si>
  <si>
    <t>DOTA-057-2025</t>
  </si>
  <si>
    <t>CO1.PCCNTR.7446096</t>
  </si>
  <si>
    <t>2025-3-002757</t>
  </si>
  <si>
    <t>ONATA ANDREA RAMÍREZ SIERRA</t>
  </si>
  <si>
    <t>ESPECIALIZACIÓN EN EVALUACIÓN AMBIENTAL DE PROYECTOS</t>
  </si>
  <si>
    <t>andrearamsi@gmail.com</t>
  </si>
  <si>
    <t>Prestar servicios profesionales a la UPRA para apoyar desde el componente técnico y ambiental, la formulación e implementación de lineamientos, criterios e instrumentos de Ordenamiento Social de la Propiedad Rural del orden nacional, relacionados con las Áreas de Protección para la Producción de Alimentos - APPA.</t>
  </si>
  <si>
    <t>1. Concertar con el supervisor un plan de trabajo individual para la consecución del objeto contractual, teniendo en cuenta la programación y alcances definidos por la Dirección de Ordenamiento de la Propiedad y Mercado de Tierras de la UPRA, realizar los ajustes al mismo en caso de ser requerido; así como reportar sus avances periódicos con los soportes respectivos.
2. Apoyar el proceso de implementación de ruta étnica para la identificación y declaratoria de Áreas de Protección para la Producción de Alimentos -APPA- en territorios étnicos asociados con la Línea Negra y/o otros territorios priorizados, desde el componente técnico y ambiental del ordenamiento social de la propiedad.
3. Apoyar el proceso de identificación y declaratoria de Áreas de Protección para la Producción de Alimentos -APPA- en una Zona de Reserva Campesina priorizada por el MADR, desde el componente técnico y ambiental del ordenamiento social de la propiedad.
4. Apoyar a la UPRA en la articulación interinstitucional en temas de Ordenamiento Social de la Propiedad Rural del orden nacional, asociados con gestión de información, consejos directivos, orientación de política, generación de lineamientos y la identificación y declaratoria de las Áreas de Protección para la Producción de Alimentos
- APPA.
5. Apoyar la elaboración, revisión y ajuste de documentos, presentaciones, conceptos técnicos, artículos técnicos, procesos de diagramación, matrices, mapas, prototipos funcionales, página web oficial UPRA, boletines, procesos de línea base, atención de respuestas a peticionarios, solicitudes de información a entidades, solicitudes de análisis y gestión de información ante TIC del tema de ordenamiento social de la propiedad. 6.
Participar y gestionar talleres, mesas de difusión, reuniones internas y reuniones externas relacionadas con la definición de lineamientos, criterios e instrumentos de Ordenamiento Social de la Propiedad Rural del orden nacional, cuando sea solicitado, así como realizar visitas de campo que sean requeridas.
7. Diligenciar los formatos del sistema de gestión de calidad de la UPRA necesarios para el cumplimiento del objeto del contrato como son especificaciones técnicas, informes de evaluación de calidad, metadatos y de entrega a repositorio, y organizar las evidencias técnicas del proceso a cargo, de acuerdo con la estructura de las TRD de la UPRA y las especificaciones de la oficina TIC.
8. Entregar un informe final al supervisor que describa las actividades desarrolladas, los productos generados durante la ejecución del contrato, lecciones aprendidas y recomendaciones.</t>
  </si>
  <si>
    <t>11-46-101074331</t>
  </si>
  <si>
    <t>DOTA-062-2025</t>
  </si>
  <si>
    <t>CO1.PCCNTR.7446423</t>
  </si>
  <si>
    <t>2025-3-002758</t>
  </si>
  <si>
    <t>ANDRÉS RESTREPO JIMÉNEZ</t>
  </si>
  <si>
    <t>INGENIERIA ADMINISTRATIVA</t>
  </si>
  <si>
    <t>rpo.andres@gmail.com</t>
  </si>
  <si>
    <t>Prestar servicios profesionales a la UPRA para apoyar los análisis de la distribución de la tenencia de la tierra rural y sus instrumentos conexos desde el componente económico y de analítica de datos.</t>
  </si>
  <si>
    <t>1. Concertar con el supervisor el plan de trabajo que contenga las actividades por realizar, productos entregables, cronograma de actividades y propuestas de mejora del proceso en caso de que existan, el cual se entregará dentro del primer mes siguiente al inicio de la ejecución del contrato, debiéndose efectuar los ajustes al mismo en caso de ser requeridos.
2. Apoyar las tareas relacionadas con los análisis económicos de la estructura de la distribución de la tenencia de las tierras rurales, los fenómenos de concentración y fraccionamiento antieconómico, índices e indicadores de distribución con base en los estudios y avances realizados por la entidad.
3. Apoyar los procesos de publicación de los resultados de dichos análisis por medio de boletines periódicos y estudios, cumpliendo los protocolos de la entidad.
4. Apoyar las tareas de articulación con los equipos de gestión territorial que requieran de los análisis de distribución de los territorios priorizadas por la DOPMT.
5. Apoyar las tareas de documentación de procesos relacionados con la generación de datos de distribución de tierras rurales, destinado a la obtención de la certificación DANE, desde el componente económico.
6. Apoyar las tareas de compilación, seguimiento y consolidación de respuestas a las PQR alegadas a la entidad, asociadas con temas de distribución de tierras rurales.
7. Apoyar el desarrollo de metodologías de Machine Learning, minería de datos e inteligencia Artificial y en general procesos de automatización para optimizar el proceso de los boletines de distribución de tierras rurales y UAF.
8. Apoyar las tareas de actualización de la página web en lo concerniente a distribución de la tierra rural.
9. Apoyar la elaboración de una propuesta metodológica para el cálculo de la UAF en Zonas de Reserva Campesina desde el componente económico.
10. Apoyar cuando le sea requerido procesamientos y análisis económicos para la metodología de predios ociosos y de población de la DOPMT.</t>
  </si>
  <si>
    <t>14-44-101229194</t>
  </si>
  <si>
    <t>DOTA-121-2025</t>
  </si>
  <si>
    <t>CO1.PCCNTR.7446448</t>
  </si>
  <si>
    <t>2025-3-002761</t>
  </si>
  <si>
    <t>SANDRA LILIANA ANGARITA ARTEAGA</t>
  </si>
  <si>
    <t>INGENIERIA AGROINDUSTRIAL</t>
  </si>
  <si>
    <t>MAGÍSTER EN SEGURIDAD ALIMENTARIA Y NUTRICIONAL</t>
  </si>
  <si>
    <t>salian.1012@gmail.com</t>
  </si>
  <si>
    <t>Prestar servicios profesionales a la UPRA para apoyar la construcción de lineamientos, criterios e instrumentos relacionados con la gestión de paisajes agropecuarios a nivel nacional y territorial desde el componente agropecuario.</t>
  </si>
  <si>
    <t>1. Contribuir al diseño de lineamientos, criterios e instrumentos, relacionados con la gestión, ordenamiento y planificación de paisajes agropecuarios en el nivel nacional y territorial, desde el componente agropecuario.
2. Apoyar las actividades para la formulación de instrumentos de gestión para el Paisaje Agropecuario en los territorios definidos por la UPRA desde el componente agropecuario.
3. Apoyar la estrategia de gestión territorial de paisaje agropecuario, mediante el acompañamiento a la formulación, implementación y adopción de instrumentos de gestión a nivel municipal y departamental.
4. Apoyar con insumos a la UPRA en comités, reuniones, talleres y demás, así como asistir a espacios y reuniones relacionadas con el objeto del contrato, cuando sea requerido.
5. Generar insumos técnicos requeridos para la postulación de paisajes agropecuarios como Sistemas importantes del patrimonio agrícola mundial (SIPAM) en el país, desde el componente agropecuario.
6. Apoyar la estructuración de acciones de información, educación y comunicación de paisajes agropecuarios tanto al interior como fuera de la entidad.
7. Apoyar acciones para la estrategia territorial y escalamiento del componente de paisaje agropecuario a nivel nacional y territorial.
8. Apoyar a la Entidad en la emisión de conceptos técnicos y elaboración de respuestas a requerimientos de paisaje agropecuario desde el componente social, así como asistir a espacios y reuniones relacionadas con el objeto del contrato, cuando sea requerido.
9. Elaborar documentos, presentaciones, conceptos, solicitudes de información, de análisis y elaborar los estándares apropiados para documentos técnicos (especificación técnica, informe calidad, metadato, entrega repositorio) cuando sea solicitado y organizar las evidencias técnicas del proceso a cargo, de acuerdo con la estructura de las TRD de la UPRA y las especificaciones de TIC.</t>
  </si>
  <si>
    <t>14-44-101229182</t>
  </si>
  <si>
    <t>DOTA-091-2025</t>
  </si>
  <si>
    <t>CO1.PCCNTR.7446432</t>
  </si>
  <si>
    <t>2025-3-002762</t>
  </si>
  <si>
    <t>CINDY MARCELA SIERRA RIVERA</t>
  </si>
  <si>
    <t>cindymarcelasierracol@gmail.com</t>
  </si>
  <si>
    <t>Prestar servicios profesionales a la UPRA como apoyo en la consolidación del componente social y étnico en el marco de la identificación y declaratoria de las áreas de protección para la producción de alimentos.</t>
  </si>
  <si>
    <t>1. Concertar con el supervisor el plan de trabajo que contenga las actividades por realizar, productos entregables, cronograma de actividades y propuestas de mejora del proceso en caso de que existan, el cual se entregará dentro del primer mes siguiente al inicio de la ejecución del contrato, debiéndose efectuar los ajustes al mismo en caso de ser requerido. En función del plan de trabajo generar los informes de seguimiento a la gestión que le sean solicitados por la supervisión del contrato.
2. Apoyar en la elaboración y ajuste de insumos y documentos técnicos relacionados con el proceso de identificación y declaratoria de las APPA y/o las áreas de especial interés para proteger el derecho humano a la alimentación desde el componente social y étnico.
3. Apoyar las actividades desde el área social que se requieran para a implementación de la ruta étnica en el proceso de APPA. 7. Elaborar un informe final que contenga la sistematización de las labores realizadas para el cumplimiento del objeto del contrato, lecciones aprendidas, conclusiones y recomendaciones.
4. Elaborar documentos, presentaciones, conceptos, solicitudes de información, de análisis y elaborar los estándares apropiados para documentos técnicos (especificación técnica, informe calidad, metadato, entrega repositorio) cuando sea solicitado y organizar las evidencias técnicas del proceso a cargo, de acuerdo con la estructura de las TRD de la UPRA y las especificaciones de TIC.
5. Gestionar y participar en los talleres y reuniones internas y externas relacionadas con la definición de lineamientos, criterios e instrumentos necesarios para el proceso de identificación y declaratoria de las APPA, cuando sea solicitado, así como contribuir en los procesos de socialización y participación ciudadana de los procesos de APPA.
6. Apoyar a la Entidad en la emisión de conceptos técnicos y elaboración de respuestas a requerimientos relacionados con la identificación y declaratoria de las áreas de protección para la producción de alimentos - APPA y/o las áreas de especial interés para proteger el derecho humano a la alimentación y el ordenamiento territorial desde el componente social, cuando sea requerido.</t>
  </si>
  <si>
    <t>BY-100049937</t>
  </si>
  <si>
    <t>DOTA-095-2025</t>
  </si>
  <si>
    <t>CO1.PCCNTR.7446068</t>
  </si>
  <si>
    <t>2025-3-002763</t>
  </si>
  <si>
    <t>LORENA ALEJANDRA WILCHES GONZÁLEZ</t>
  </si>
  <si>
    <t>lawilchesg@unal.edu.co</t>
  </si>
  <si>
    <t>Prestar servicios profesionales para apoyar a la UPRA desde el enfoque estadístico en la caracterización de la Agricultura Familiar, Campesina, Étnica y Comunitaria (ACFEC), y su integración con los demás elementos de la Estrategia de Ordenamiento Rural Agropecuario.</t>
  </si>
  <si>
    <t>1. Concertar con el supervisor del contrato, un plan individual de actividades orientado al cumplimiento del objeto contractual, considerando la programación y objetivos de la UPRA. Realizar los ajustes necesarios al plan, según las indicaciones de la supervisión.
2. Realizar análisis de datos estadísticos en el marco de la formulación de la Estrategia de Ordenamiento Rural Agropecuario para entidades territoriales priorizadas, incorporando el enfoque diferencial y Agricultura campesina, familiar, étnica y comunitaria.
3. Seleccionar desde la perspectiva estadística, las principales fuentes de información cualitativa y cuantitativa, así como metodologías y herramientas que apoyen la formulación de lineamientos, mecanismos, indicadores y criterios relacionados con la Agricultura campesina, familiar, étnica y comunitaria.
4. Interpretar los resultados de los análisis de Agricultura campesina, familiar, étnica y comunitaria tanto al interior de la UPRA, como con los equipos de las entidades territoriales.
5. Diligenciar y/o redactar los formatos del SGI de la UPRA, tales como especificaciones técnicas, metadatos, solicitudes de análisis, informes técnicos y de reunión, actas, y evaluaciones de calidad de documentos técnicos asociados al objeto contractual.
6. Apoyar la identificación de Zonas y Áreas de protección para la Producción de alimentos, desde el componente agrobiocultural y de agricultura campesina, familiar, étnica y comunitaria.
7. Apoyar los espacios designados para Memorandos de Entendimiento, tales como, informes de progreso, avance, socialización de Planes de Trabajo y diligenciamiento de fichas seguimiento.
8. Facilitar activamente reuniones internas para socializar y construir insumos con otros equipos de trabajo de la UPRA, integrando conceptos de agricultura campesina, familiar, étnica y comunitaria en la estrategia de Ordenamiento Territorial. 9. Representar a la entidad en espacios de discusión, socialización y construcción de políticas públicas con otras entidades, según la delegación del supervisor.
10. Gestar espacios de socialización periódicamente sobre los avances de los documentos de agricultura campesina, familiar, étnica y comunitaria, y derecho humano a la alimentación con la supervisión del contrato y apoyar en la interacción interna y externa de la entidad para que los insumos presentados guarden armonía con lo establecido en el Plan Nacional de Desarrollo y misionalidad de la entidad.
11. Evaluar la creación, revisión, ajuste y consolidación de documentos técnicos, análisis alfanuméricos, gráficos y matrices generados por la UPRA, además de recomendar mejoras para insumos, productos, investigaciones y estudios según sea necesario.
12. Realizar la oportuna entrega al supervisor del contrato, al finalizar la ejecución del mismo, de todos los documentos y bases de datos de los asuntos que le fueron asignados, de los que tuvo conocimiento, o de cualquier otra información que le haya sido confiada en razón de la gestión, así como un informe final según el plan de actividades a desarrollar que resuma las actividades que desarrolló durante la ejecución del contrato.
13. Cumplir con las metas establecidas en la Dirección de Ordenamiento Social de la Propiedad y Mercado de Tierras, de acuerdo con las necesidades establecidas en los temas relacionados con Agricultura campesina, familiar, étnica y comunitaria.
14. Las demás que se deriven del objeto contractual.</t>
  </si>
  <si>
    <t>17-46-101049212</t>
  </si>
  <si>
    <t>DOTA-092-2025</t>
  </si>
  <si>
    <t>CO1.PCCNTR.7446439</t>
  </si>
  <si>
    <t>2025-3-002759</t>
  </si>
  <si>
    <t>JUAN EDUARDO BALLESTEROS MOJICA</t>
  </si>
  <si>
    <t>ESPECIALIZACIÓN EN DIRECCIÓN Y GESTIÓN DE PROYECTOS</t>
  </si>
  <si>
    <t>juan.ballesteros935@gmail.com</t>
  </si>
  <si>
    <t>Prestar servicios profesionales a la UPRA como apoyo en la elaboración de estrategias de comunicación, información, divulgación y de aspectos sociales y participativos en el marco de la identificación y declaratoria de las áreas de protección para la producción de alimentos.</t>
  </si>
  <si>
    <t>1. Concertar con el supervisor el plan de trabajo que contenga las actividades por realizar, productos entregables, cronograma de actividades y propuestas de mejora del proceso en caso de que existan, el cual se entregará dentro del primer mes siguiente al inicio de la ejecución del contrato, debiéndose efectuar los ajustes al mismo en caso de ser requerido. En función del plan de trabajo generar los informes de seguimiento a la gestión que le sean solicitados por la supervisión del contrato.
2. Apoyar en la elaboración y ajuste de insumos y documentos técnicos relacionados con el proceso de identificación y declaratoria de las APPA y/o las áreas de especial interés para proteger el derecho humano a la alimentación desde el componente social y participativo.
3. Apoyar y participar en estrategias de comunicación, información, divulgación, capacitación, educación y cooperación del componente social y participativo en el proceso de identificación y declaratoria de las APPA. Asimismo, apoyar en la generación de contenidos sobre las APPA para la página web de la entidad.
4. Elaborar documentos, presentaciones, conceptos, solicitudes de información, de análisis y elaborar los estándares apropiados para documentos técnicos (especificación técnica, informe calidad, metadato, entrega repositorio) cuando sea solicitado y organizar las evidencias técnicas del proceso a cargo, de acuerdo con la estructura de las TRD de la UPRA y las especificaciones de TIC.
5. Gestionar y participar en los talleres y reuniones internas y externas relacionadas con la definición de lineamientos, criterios e instrumentos necesarios para el proceso de identificación y declaratoria de las APPA, cuando sea solicitado, así como contribuir en los procesos de socialización y participación ciudadana de los procesos de APPA.
6. Apoyar a la Entidad en la emisión de conceptos técnicos y elaboración de respuestas a requerimientos relacionados con la identificación y declaratoria de las áreas de protección para la producción de alimentos - APPA y/o las áreas de especial interés para proteger el derecho humano a la alimentación y el ordenamiento territorial desde el componente social, cuando sea requerido. 7. Elaborar un informe final que contenga la sistematización de las labores realizadas para el cumplimiento del objeto del contrato, lecciones aprendidas, conclusiones y recomendaciones.</t>
  </si>
  <si>
    <t>51-46-101021074</t>
  </si>
  <si>
    <t>DOTA-024-2025</t>
  </si>
  <si>
    <t>CO1.PCCNTR.7445221</t>
  </si>
  <si>
    <t>2025-3-002756</t>
  </si>
  <si>
    <t>ANDRES FELIPE SIABATTO BERNAL</t>
  </si>
  <si>
    <t>felipesiabatto@gmail.com</t>
  </si>
  <si>
    <t>Prestar servicios profesionales a la UPRA para apoyar la elaboración de lineamientos sociales y económicos en los sistemas productivos priorizados por la UPRA.</t>
  </si>
  <si>
    <t>1. Concertar con el supervisor un plan individual de actividades a desarrollar con un cronograma para la consecución del objeto contractual, teniendo en cuenta la programación y alcances definidos por la UPRA, así como efectuar los ajustes al mismo en caso de ser requeridos.
2. Apoyar el desarrollo de lineamientos sociales y económicos en el análisis situacional, línea base, prospectiva, lineamientos de política, plan de acción y reconversión productiva) de los sistemas productivos priorizados por la Upra.
3. Apoyar las modelaciones económicas, procesamiento y análisis de datos e información requeridos, así como elaborar los criterios y variables que le sean asignados del componente socio-económico de las zonificaciones de sistemas productivos priorizados por la UPRA
4. Elaborar los documentos, conceptos técnicos e informes solicitados por la Dirección de Ordenamiento de la Propiedad y Mercado de Tierras relacionados con el objeto contractual.
5. Apoyar a la UPRA en la elaboración de estrategias y herramientas asociadas a la difusión de las temáticas de ordenamiento social de la propiedad y mercado de tierras definidas por el supervisor del contrato.
6. Apoyar la interacción y articulación con los diferentes proyectos institucionales y equipos de trabajo intra e interinstitucionales, así como en los trabajos de campo relacionados y requeridos para el desarrollo del objeto del contrato y las actividades y gestiones requeridas para programar, convocar y documentar la socialización de resultados parciales y finales y asistir a las mismas.
7. Apoyar el diligenciamiento de formatos del sistema de gestión integrado - SGI de la UPRA, como: estructuración y seguimiento de proyectos operativos, especificaciones técnicas, metadatos, solicitud de análisis de información, informe técnico de reunión, actas de reunión, e informes de evaluación de calidad de los documentos técnicos y productos relacionados con el objeto del contrato. 8. Elaborar un informe final de actividades que incluya las actividades ejecutadas, los productos entregados y las lecciones aprendidas.</t>
  </si>
  <si>
    <t>14-44-101229188</t>
  </si>
  <si>
    <t>DOTA-033-2025</t>
  </si>
  <si>
    <t>CO1.PCCNTR.7445149</t>
  </si>
  <si>
    <t>2025-3-002826</t>
  </si>
  <si>
    <t>JAIME HERNANDO ZAPATA ONTIBON</t>
  </si>
  <si>
    <t>ESPECIALIZACIÓN EN ADMINISTRACIÓN DE EMPRESAS</t>
  </si>
  <si>
    <t>zapataontibon@gmail.com</t>
  </si>
  <si>
    <t>Prestar servicios profesionales a la UPRA para apoyar la elaboración de los documentos de plan de acción y POP, desde el componente sectorial e institucional, para la cadena ovino caprina.</t>
  </si>
  <si>
    <t>1. Orientar y apoyar transversalmente la revisión, análisis de información y documentación de los antecedentes para la formulación y elaboración del plan de acción para la cadena ovino -caprina, desde el componente institucional y sectorial.
2. Elaborar el plan de acción desde el componente institucional y sectorial, para la cadena ovino caprina.
3. Consolidar los documentos de plan de acción y el plan de ordenamiento productivo para la cadena ovino caprina.
4. Elaborar las respuestas a solicitudes realizadas en el marco del ordenamiento productivo y asistir a las diferentes reuniones relacionadas con el desarrollo del objeto del contrato.
5. Realizar las presentaciones y/o socializaciones de los avances y resultados en las instancias definidas y apoyar la revisión de las inquietudes, sugerencias o propuestas realizadas por los participantes. 6. Cumplir con las demás actividades que requiera el supervisor, relacionadas con el objeto del contrato.</t>
  </si>
  <si>
    <t>14-44-101229207</t>
  </si>
  <si>
    <t>INFO-079-2025</t>
  </si>
  <si>
    <t>CO1.PCCNTR.7445517</t>
  </si>
  <si>
    <t>2025-3-002837</t>
  </si>
  <si>
    <t xml:space="preserve"> $       123.500.000</t>
  </si>
  <si>
    <t>OSCAR JAVIER ESPEJO VALERO</t>
  </si>
  <si>
    <t>ojespejo@gmail.com</t>
  </si>
  <si>
    <t>Prestar servicios profesionales a la UPRA para apoyar el desarrollo, implementación y validación de algoritmos aplicados en imágenes de sensores remotos ópticos y de radar que permitan el monitoreo de cultivos que defina la entidad en el marco del sistema de Evaluaciones Agropecuarias Municipales así como su articulación institucional.</t>
  </si>
  <si>
    <t>1. Diseñar e implementar la estrategia del programa de monitoreo de los cultivos definidos por la UPRA.
2. Desarrollar e implementar los algoritmos y flujos de procesamiento, así como su verificación, validación y ajuste para la detección, mapeo y reporte de los cultivos de interés de la entidad.
3. Desarrollar las actividades de articulación institucional e interinstitucional que permitan consolidar el modelo de monitoreo, análisis y reporte de las áreas de cultivos monitoreados definidos por la entidad.
4. Generar la documentación sobre la estrategia, diseño, desarrollo y resultados de los procesos de monitoreo de los cultivos definidos por UPRA.
5. Apoyar la supervisión de los contratos del equipo monitoreo de cultivos, incluyendo la revisión y consolidación de los documentos y productos entregados
6. Las demás actividades asignadas por el supervisor asociadas al cumplimiento del objeto del contrato</t>
  </si>
  <si>
    <t>21-46-101109193</t>
  </si>
  <si>
    <t>FOR-048-2025</t>
  </si>
  <si>
    <t>CO1.PCCNTR.7431051</t>
  </si>
  <si>
    <t>2025-3-002733</t>
  </si>
  <si>
    <t>83121700
70131700                                                                                                                                                                                                                                                                                                                                                      82141500</t>
  </si>
  <si>
    <t xml:space="preserve"> $        68.250.000</t>
  </si>
  <si>
    <t>CARLOS ANDRÉS ACERO RODRÍGUEZ</t>
  </si>
  <si>
    <t>icaboth@gmail.com</t>
  </si>
  <si>
    <t>Prestar servicios profesionales a la UPRA para el desarrollo de soluciones gráficas relacionadas con presentaciones corporativas, piezas gráficas y editoriales, que permitan una comunicación efectiva con los públicos de la entidad, en línea con el Plan de Comunicaciones 2025.</t>
  </si>
  <si>
    <t>1. Elaborar presentaciones de Power Point impactantes y persuasivas para la Dirección General y demás áreas de la entidad, garantizando una composición equilibrada y una narrativa visual clara, que facilite la comprensión de la información por parte de la audiencias.
2. Elaborar diseños innovadores y claros para boletines, publicaciones, cartillas, guías y documentos, utilizando diferentes recursos visuales que garanticen el entendimiento de la información técnica producida por la entidad, a los diferentes públicos.
3. Elaborar piezas infográficas, invitaciones, web, entre otras, de carácter interno y externo acerca de la información estratégica y misional de la UPRA.
4. Cumplir las demás actividades que le requiera el supervisor relacionadas con el objeto del contrato.</t>
  </si>
  <si>
    <t>14-44-101229205</t>
  </si>
  <si>
    <t>CONS-056-2025</t>
  </si>
  <si>
    <t>CO1.PCCNTR.7419361</t>
  </si>
  <si>
    <t>2025-3-002661</t>
  </si>
  <si>
    <t>ANGELA ROCIO CORREA NUÑEZ</t>
  </si>
  <si>
    <t>angelarcn147@gmail.com</t>
  </si>
  <si>
    <t xml:space="preserve"> CONS-056 Prestar servicios profesionales a la UPRA para apoyar actividades del procedimiento de Ingeniería de Software relacionadas con el levantamiento de requerimientos, análisis de historias de usuario y ejecución de pruebas para los sistemas de información de la entidad.</t>
  </si>
  <si>
    <t>14-46-101134457</t>
  </si>
  <si>
    <t>232 - A</t>
  </si>
  <si>
    <t>2025-3-005510_x000D_</t>
  </si>
  <si>
    <t>ARIADNE BLANCO VERGAÑO</t>
  </si>
  <si>
    <t>ariadneblanco20@gmail.com</t>
  </si>
  <si>
    <t>14-44-101232687</t>
  </si>
  <si>
    <t>2025-3-008505</t>
  </si>
  <si>
    <t>DIANA MARCELA RODRIGUEZ FONSECA</t>
  </si>
  <si>
    <t>diana7170368@gmail.com</t>
  </si>
  <si>
    <t xml:space="preserve">
18-44-101106680</t>
  </si>
  <si>
    <t>FOR-052-2025</t>
  </si>
  <si>
    <t>CO1.PCCNTR.7430447</t>
  </si>
  <si>
    <t>2025-3-002731</t>
  </si>
  <si>
    <t>CONSTANZA RODRÍGUEZ RAMÍREZ</t>
  </si>
  <si>
    <t>conyrobby@gmail.com</t>
  </si>
  <si>
    <t>Prestar servicios profesionales a la UPRA para la diagramación de publicaciones técnicas desarrolladas por la Entidad.</t>
  </si>
  <si>
    <t>1. Diagramar las publicaciones requeridas por las áreas técnicas haciendo uso de herramientas de maquetación y composición armónicas, en pro de la fácil compresión para los lectores, así como también la inserción de ajustes ortotipograficos a los que haya lugar.
2. Elaborar portadas y portadillas, así como también piezas gráficas y elementos necesarios para la diagramación de las publicaciones, tales como infografias, mapas, esquemas o vectores.
3. Contribuir en la gestión y programación de reuniones virtuales y/o presenciales con el equipo de diagramación en pro de la organización interna del grupo, el trabajo en equipo y el cumplimiento de objetivos comunes alrededor del desarrollo de las publicaciones.
4. Contribuir en la gestión de la actualización de las publicaciones en el repositorio, asignación de metadato, publicación de los documentos en la página web de la entidad y asignación de códigos isbn ante la Cámara Colombia del libro en los casos que se requiera.
5. Realizar la toma de fotografías y mejoramiento digital de imágenes que se requieran por parte de las áreas técnicas y que se encuentren asociadas al desarrollo gráfico de las publicaciones. 6. Cumplir las demás actividades que le requiera el supervisor relacionadas con el objeto del contrato.</t>
  </si>
  <si>
    <t>14-44-101229202</t>
  </si>
  <si>
    <t>FOR-046-2025</t>
  </si>
  <si>
    <t>CO1.PCCNTR.7433338</t>
  </si>
  <si>
    <t>2025-3-002807</t>
  </si>
  <si>
    <t>MARIA ANGELICA VARGAS PULIDO</t>
  </si>
  <si>
    <t>INGENIERIA EN MULTIMEDIA</t>
  </si>
  <si>
    <t>angie3d3@gmail.com</t>
  </si>
  <si>
    <t>Prestar servicios profesionales a la UPRA para elaborar contenido visual, gráfico y animado que destaque la información estratégica y misional, dirigida a los diferentes canales digitales de la entidad, en línea con el Plan de Comunicaciones 2025.</t>
  </si>
  <si>
    <t>1. Elaborar y producir material gráfico y contenidos digitales de alta calidad, con el objetivo de comunicar de manera efectiva los logros y proyectos de la UPRA a diferentes públicos internos y externos.
2. Desarrollar proyectos de diseño, animación y postproducción de materiales audiovisuales con el fin de divulgar de manera didáctica y pedagógica la gestión de las dependencias de la entidad.
3. Generar elementos gráficos como infografías, publicaciones, cartillas, pendones, folletos, entre otros, que fomenten la compresión de la información generada por la entidad.
4. Cumplir las demás actividades que le requiera el supervisor relacionadas con el objeto del contrato.</t>
  </si>
  <si>
    <t>14-44-101229163</t>
  </si>
  <si>
    <t>CONS-024-2025</t>
  </si>
  <si>
    <t>CO1.PCCNTR.7439321</t>
  </si>
  <si>
    <t>2025-3-002727</t>
  </si>
  <si>
    <t>JAIME ANDRES UNRIZA VARGAS</t>
  </si>
  <si>
    <t>MAGÍSTER EN MANEJO, USO Y CONSEVACIÓN DE BOSQUE</t>
  </si>
  <si>
    <t>damianunriza@gmail.com</t>
  </si>
  <si>
    <t>CONS-024 Prestar servicios profesionales a la UPRA para apoyar el desarrollo, implementación y documentación de técnicas y métodos de análisis estadísticos y geoespaciales, referidos a los temas de SIGRA, zonificaciones de aptitud, frontera agrícola, así como aquellos asociados al ordenamiento productivo y social de la propiedad rural.</t>
  </si>
  <si>
    <t>1. Apoyar la atención de los requerimientos de análisis geoespaciales y estadísticos de los temas de SIGRA, frontera agrícola, zonificaciones de aptitud, así como aquellos asociados al ordenamiento productivo y social de la propiedad rural o que le sean asignados.
2. Apoyar la elaboración de plantillas, informes, presentaciones y demás documentos del área de análisis de información, así como la adecuada gestión de los archivos.</t>
  </si>
  <si>
    <t>14-44-101229178</t>
  </si>
  <si>
    <t>DOTA-081-2025</t>
  </si>
  <si>
    <t>CO1.PCCNTR.7442219</t>
  </si>
  <si>
    <t>2025-3-002738</t>
  </si>
  <si>
    <t>JOSUE DAVID DAZA ROJAS</t>
  </si>
  <si>
    <t>MAGÍSTER EN INGENIERIA - RECURSOS HIDRÁULICOS</t>
  </si>
  <si>
    <t>jddazar@gmail.com</t>
  </si>
  <si>
    <t>DOTA_081 Prestar servicios profesionales a la UPRA para apoyar en los aspectos relacionados con el componente técnico de recursos biofísicos, vulnerabilidad frente al cambio climático y focalización de áreas con potencial de riego en el marco de la estructuración de los planes departamentales de riego priorizados e instrumentos técnicos en el marco del proceso de la adecuación de tierras.</t>
  </si>
  <si>
    <t>1) Estructurar técnicamente los componentes de climatología, recurso hídrico, vulnerabilidad a la variabilidad climática, gestión del riesgo y focalización de áreas con potencial de riego, apoyo en la estructuración de la metodología marco lógico, diagnóstico y planeación del riego para la consolidación de los planes departamentales de riego priorizados.
2) Estructurar desde el perfil profesional el componente de disponibilidad del recurso hídrico para la producción de alimentos en el marco identificación de ZPPA y APPA en el territorio.
3) Elaborar desde su perfil profesional. el diseño, formulación, revisión, ajustes y conceptos de los instrumentos, criterios, lineamientos, manuales, metodologías, documentos técnicos y de planeación que permitan la toma de decisiones y establecer el estado de los procesos de adecuación de tierras.
4) Apoyar la elaboración y diligenciamiento de documentación asociada al Sistema de Gestión Integrado - SGI de la UPRA, tales como: Procedimientos de adecuación de tierras, especificaciones técnicas, metadatos, evaluaciones de calidad, solicitudes de análisis de información, presentaciones, informes técnicos, actas de reuniones y productos relacionados con el objeto del contrato.
5) Participar en las reuniones de seguimiento periódicas con el equipo de trabajo, así como de las citaciones de eventos internos o externos relacionados con el objeto del contrato que requiera la UPRA.
6) Las demás que sean asignadas y surjan como consecuencia de la ejecución del objeto contractual, entre ellas desplazarse a los lugares que le sean asignados.</t>
  </si>
  <si>
    <t>25-46-101039518</t>
  </si>
  <si>
    <t>DOTA-023-2025</t>
  </si>
  <si>
    <t>CO1.PCCNTR.7438079</t>
  </si>
  <si>
    <t>2025-3-002752</t>
  </si>
  <si>
    <t xml:space="preserve"> $        97.370.000</t>
  </si>
  <si>
    <t>ANA MARÍA DÍAZ TORO</t>
  </si>
  <si>
    <t>ana.diazt@hotmail.com</t>
  </si>
  <si>
    <t>Prestar servicios profesionales a la UPRA para apoyar la elaboración de lineamientos de regularización de la propiedad y acceso a tierras rurales en los sistemas productivos priorizados por la UPRA.</t>
  </si>
  <si>
    <t>1. Concertar con el supervisor un plan de trabajo individual y cronograma para la consecución del objeto contractual, teniendo en cuenta la programación y alcances definidos por la UPRA, así como efectuar los ajustes al mismo en caso de ser requeridos.
2. Apoyar la elaboración de los lineamientos de regularización de la propiedad y acceso a tierras en la línea base, el análisis situacional, la prospectiva, los lineamientos de política, el plan de acción y la reconversión productiva de los sistemas productivos priorizados.
3. Apoyar a la UPRA en la generación de estudios y documentos de regularización de la propiedad, acceso a tierras, mercado de tierras e instrumentos de gestión y financiación del suelo rural que sean asignados por el supervisor del contrato.
4. Elaborar documentos, conceptos técnicos e informes solicitados por la Dirección de Ordenamiento de la Propiedad y Mercado de Tierras relacionados con el objeto contractual.
5. Apoyar a la UPRA en la elaboración de estrategias y herramientas asociadas a la difusión de las temáticas de ordenamiento social de la propiedad y mercado de tierras definidas por el supervisor del contrato.
6. Apoyar la interacción y articulación con los diferentes proyectos institucionales y equipos de trabajo intra e interinstitucionales, así como en los trabajos de campo relacionados y requeridos para el desarrollo del objeto del contrato y las actividades y gestiones requeridas para programar, convocar y documentar la socialización de resultados parciales y finales y asistir a las mismas.
7. Apoyar el diligenciamiento de formatos del sistema de gestión integrado - SGI de la UPRA, como: estructuración y seguimiento de proyectos operativos, especificaciones técnicas, metadatos, solicitud de análisis de información, informe técnico de reunión, actas de reunión, e informes de evaluación de calidad de los documentos técnicos y productos relacionados con el objeto del contrato. 8. Elaborar un informe final de actividades que incluya las actividades ejecutadas, los productos entregados y las lecciones aprendidas.</t>
  </si>
  <si>
    <t>14-44-101229156</t>
  </si>
  <si>
    <t>DOTA-048-2025</t>
  </si>
  <si>
    <t>CO1.PCCNTR.7438198</t>
  </si>
  <si>
    <t>2025-3-002753</t>
  </si>
  <si>
    <t>LUISA MARIA LAGOS RIAÑO</t>
  </si>
  <si>
    <t>ESPECIALIZACIÓN EN GESTIÓN TERRITORIAL Y AVALUOS</t>
  </si>
  <si>
    <t>luisamariala@gmail.com</t>
  </si>
  <si>
    <t>Prestar servicios profesionales a la UPRA para apoyar los criterios y variables que le sean asignados del componente socioeconómico de las zonificaciones de sistemas productivos priorizados por la UPRA.</t>
  </si>
  <si>
    <t>1. Concertar con el supervisor el plan de trabajo que contenga las actividades por realizar, entregables, marco conceptual, cronograma de actividades teniendo en cuenta la programación y alcances definidos por la UPRA, así como efectuar los ajustes al mismo en caso de ser requeridos.
2. Elaborar los criterios y sus variables asignadas de las zonificaciones de sistemas productivos priorizados por la UPRA y realizar los ajustes que sean requeridos
3. Realizar la revisión de los mapas intermedios e integrados del criterio socioeconómico, para las zonificaciones de sistemas productivos priorizados por la UPRA.
4. Actualizar las memorias técnicas, sus antecedentes, línea base, bases de datos, marcos conceptual y metodológico y demás insumos generados, para el componente socioeconómico, en sus variables y criterios, para las zonificaciones de sistemas productivos priorizadas por la UPRA.
5. Identificar y caracterizar las variables y criterios, elaborar el respectivo marco metodológico, desde el componente socioeconómico para las zonificaciones de las zonificaciones de sistemas productivos priorizados por la UPRA.
6. Proponer y definir los rangos de aptitud para las variables y los criterios relacionados con el componente socioeconómico para las zonificaciones de las zonificaciones de sistemas productivos priorizados por la UPRA.
7. Validar las variables, sus rangos, criterios y los mapas integrados del componente socioeconómico para las zonificaciones de sistemas productivos priorizados por la UPRA.
8. Revisar y corregir los mapas del componente socioeconómico, en cada una de sus variables y criterios, para las zonificaciones de sistemas productivos priorizados por la UPRA.
9. Apoyar la revisión de las variables, mapas de restricciones y condicionantes de tipo legal y normativo desde el componente socioeconómico. 10. Elaborar las fichas metodológicas y las memorias técnicas, para los criterios y las variables técnicas con sus respectivos mapas, para las zonificaciones de sistemas productivos priorizados por la UPRA.
11. Revisar y validar con expertos los mapas integrados para las zonificaciones de sistemas productivos priorizados por la UPRA, desde el componente socioeconómico.
12. Elaborar documentos, conceptos técnicos e informes solicitados por la Dirección de Ordenamiento de la Propiedad y Mercado de Tierras que sean solicitadas por el supervisor.
13. Apoyar el diligenciamiento de formatos facilitativos y del SGI de la UPRA como: especificaciones técnicas, metadatos, solicitud de análisis de información, informe técnico de reunión, actas de reunión, e informes de evaluación de calidad de los documentos técnicos y productos relacionados con el objeto del contrato.
14. Apoyar la interacción y articulación con los diferentes proyectos institucionales y equipos de trabajo intra e interinstitucionales, así como en los trabajos de campo relacionados y requeridos para el desarrollo del objeto del contrato y las actividades y gestiones requeridas para programar, convocar y documentar la socialización de resultados parciales y finales y asistir a las mismas.
15. Elaborar un informe final de actividades que incluya las actividades ejecutadas, los productos entregados y las lecciones aprendidas.</t>
  </si>
  <si>
    <t>14-44-101229183</t>
  </si>
  <si>
    <t>238- A</t>
  </si>
  <si>
    <t>2025-3-004348</t>
  </si>
  <si>
    <t>GINNA PAOLA PIÑEROS MOJICA</t>
  </si>
  <si>
    <t>ESPECIALIZACIÓN EN AMBIENTE Y DESARROLLO LOCAL</t>
  </si>
  <si>
    <t>paolapineros17@gmail.com</t>
  </si>
  <si>
    <t xml:space="preserve">
11-46-101078142</t>
  </si>
  <si>
    <t>DOTA-047-2025</t>
  </si>
  <si>
    <t>CO1.PCCNTR.7438920</t>
  </si>
  <si>
    <t>2025-3-002754</t>
  </si>
  <si>
    <t>KATHERINE GOMEZ RODRIGUEZ</t>
  </si>
  <si>
    <t>kgomezro@yahoo.com</t>
  </si>
  <si>
    <t>1. Concertar con el supervisor el plan de trabajo que contenga las actividades por realizar, entregables, marco conceptual, cronograma de actividades teniendo en cuenta la programación y alcances definidos por la UPRA, así como efectuar los ajustes al mismo en caso de ser requeridos.
2. Elaborar los criterios y sus variables asignadas de las zonificaciones de los sistemas productivos priorizados y realizar los ajustes que sean requeridos
3. Realizar la revisión de los mapas intermedios e integrados del criterio socioeconómico para zonificaciones de los sistemas productivos priorizados por la UPRA.
4. Actualizar las memorias técnicas, sus antecedentes, línea base, bases de datos, marcos conceptual y metodológico y demás insumos generados, para el componente socioeconómico, en sus variables y criterios, para zonificaciones de los sistemas productivos priorizadas por la UPRA.
5. Identificar y caracterizar las variables y criterios, elaborar el respectivo marco metodológico, desde el componente socioeconómico para las zonificaciones de los sistemas productivos priorizados por la UPRA.
6. Proponer y definir los rangos de aptitud para las variables y los criterios relacionados con el componente socioeconómico para las zonificaciones de los sistemas productivos priorizados por la UPRA.
7. Validar las variables, sus rangos, criterios y los mapas integrados del componente socioeconómico para las zonificaciones de los sistemas productivos priorizados por la UPRA.
8. Revisar y corregir los mapas del componente socioeconómico, en cada una de sus variables y criterios, para las zonificaciones de los sistemas productivos priorizados por la UPRA.
9. Apoyar la revisión de las variables, mapas de restricciones y condicionantes de tipo legal y normativo desde el componente socioeconómico. 10. Elaborar las fichas metodológicas y las memorias técnicas, para los criterios y las variables técnicas con sus respectivos mapas, para las zonificaciones de los sistemas productivos priorizados por la UPRA.
11. Revisar y validar con expertos los mapas integrados para las zonificaciones de los sistemas productivos priorizados por la UPRA, desde el componente socioeconómico.
12. Apoyar la construcción de las bases de datos de las variables que cuenten con información de localización predial que permita su espacialización.
13. Apoyar el diligenciamiento de formatos facilitativos y del SGI de la UPRA como: especificaciones técnicas, metadatos, solicitud de análisis de información, informe técnico de reunión, actas de reunión, e informes de evaluación de calidad de los documentos técnicos y productos relacionados con el objeto del contrato.
14. Apoyar la interacción y articulación con los diferentes proyectos institucionales y equipos de trabajo intra e interinstitucionales, así como en los trabajos de campo relacionados y requeridos para el desarrollo del objeto del contrato y las actividades y gestiones requeridas para programar, convocar y documentar la socialización de resultados parciales y finales y asistir a las mismas.
15. Elaborar un informe final de actividades que incluya las actividades ejecutadas, los productos entregados y las lecciones aprendidas.</t>
  </si>
  <si>
    <t>14-44-101229180</t>
  </si>
  <si>
    <t>INFO-082-2025</t>
  </si>
  <si>
    <t>CO1.PCCNTR.7445108</t>
  </si>
  <si>
    <t>2025-3-002823</t>
  </si>
  <si>
    <t>CRISTHIAN FABIAN FORERO CASTRO</t>
  </si>
  <si>
    <t>cristhianfabian24@hotmail.com</t>
  </si>
  <si>
    <t>Prestar servicios profesionales a la UPRA para apoyar la implementación de flujos de procesamiento, algoritmos y análisis que contribuyan a la detección y mapeo en series de tiempo de imágenes de sensores remotos de los cultivos de interés de la UPRA en el marco del sistema de Evaluaciones Agropecuarias Municipales</t>
  </si>
  <si>
    <t>1. Implementar el desarrollo, mejoramiento y documentación de algoritmos y flujos de procesamiento para la detección a partir del procesamiento en la nube de los cultivos definidos por UPRA.
2. Desarrollar los procesos de verificación, validación y ajuste de los resultados generados a partir del procesamiento en la nube de imágenes satelitales para la detección de los cultivos a nivel nacional definidos por UPRA.
3.Apoyar la definición, implementación y adecuación de las estrategias de la arquitectura tecnológica del programa de monitoreo, incluyendo la estructuración de bases de datos y flujos de trabajo en la plataforma de procesamiento del proyecto.
4. Las demás actividades asignadas por el supervisor asociadas al cumplimiento del objeto del contrato</t>
  </si>
  <si>
    <t>14-44-101229401</t>
  </si>
  <si>
    <t>CONS-009-2024.</t>
  </si>
  <si>
    <t>CO1.PCCNTR.7439088</t>
  </si>
  <si>
    <t>2025-3-002748</t>
  </si>
  <si>
    <t xml:space="preserve"> $        81.900.000</t>
  </si>
  <si>
    <t>PABLO EMILIO CORREAL AUSIQUE</t>
  </si>
  <si>
    <t>MAGÍSTER EN GESTIÓN AMBIENTAL</t>
  </si>
  <si>
    <t>pablocorreal75@gmail.com</t>
  </si>
  <si>
    <t>CONS-009 Prestar servicios profesionales a la UPRA en las actividades de gestión y publicación de información de los proyectos asignados, así como apoyar la supervisión, gestión, estructuración, mantenimiento, actualización y seguimiento de la información que le sea asignada.</t>
  </si>
  <si>
    <t>1. Realizar gestión interinstitucional para la consecución de información y ampliar la base de datos de RECIA, integrando nuevos actores y fortaleciendo las relaciones existentes con entidades, instituciones, centros educativos, y otros actores del sector agropecuario, teniendo en cuenta las prioridades de la entidad
2. Apoyar en las actividades de capacitación del proyecto RECIA que sean requeridas por la entidad, asegurando la calidad y pertinencia de los contenidos impartidos.
3. Participar en reuniones para la optimización de la herramienta de visualización de información de Infraestructuras Agropecuarias compartidas en RECIA, aportando ideas y
soluciones.
4. Las demás asignadas por el supervisor y relacionadas con el objeto del contrato.</t>
  </si>
  <si>
    <t>14-44-101229191</t>
  </si>
  <si>
    <t>DOTA-027-2025</t>
  </si>
  <si>
    <t>CO1.PCCNTR.7441762</t>
  </si>
  <si>
    <t>2025-3-002735</t>
  </si>
  <si>
    <t>ELIECER DAVID DIAZ ALMANZA</t>
  </si>
  <si>
    <t>FISICO</t>
  </si>
  <si>
    <t>MAGÍSTER EN CIENCIAS - METEREOLOGÍA</t>
  </si>
  <si>
    <t>edam0721@gmail.com</t>
  </si>
  <si>
    <t>Prestar servicios profesionales para apoyar a la UPRA en la modelación de productividad de cultivos, calibración de información agroclimática y verificación técnica de parámetros de vulnerabilidad, para la prospectiva productiva y la gestión de riesgos agropecuarios.</t>
  </si>
  <si>
    <t>1. Construir de manera concertada con el supervisor un plan de trabajo junto con su respectivo cronograma en el que se especifiquen las actividades a realizar y documentos a entregar para la consecución del objeto contractual.
2. Participar técnicamente en las citaciones a eventos internos o externos relacionados
con el objeto del contrato.
3. Asistir y documentar las reuniones de seguimiento periódicas con el equipo de trabajo que le sean asignadas, así como a jornadas de inducción sobre el proceso y avances de las temáticas del objeto del contrato.
4. Revisar, consolidar y documentar los conceptos técnicos pertinentes apoyando en la estructuración y recopilación de ajustes y observaciones con temas relacionados con el objeto del contrato.
5. Consolidar documentos técnicos sobre la modelación y simulación agroclimática para los TUT que la entidad priorice elaborando dichos modelos.
6. Acompañar y consolidar la revisión técnica, ajuste y seguimiento de los documentos generados en el contexto de convenios que realice la UPRA, relacionados con el objeto del contrato.
7. Conceptuar técnicamente y documentar las observaciones y ajustes solicitados, así como la consolidación de ajustes que sean requeridos relacionados con el objeto del contrato.
8. Apoyar las labores administrativas de reporte de metas físicas, mapa de riesgos y avances de proyectos de inversión que le sean solicitados.
9. Apoyar la documentación para la formulación o actualización del procedimiento del cual participa.</t>
  </si>
  <si>
    <t>14-44-101229172</t>
  </si>
  <si>
    <t>CONS-027-2025</t>
  </si>
  <si>
    <t>CO1.PCCNTR.7439400</t>
  </si>
  <si>
    <t>2025-3-002697</t>
  </si>
  <si>
    <t>DAVID LEONARDO CIFUENTES LÓPEZ</t>
  </si>
  <si>
    <t>dlcifuentesl@gmail.com</t>
  </si>
  <si>
    <t>CONS-027 Prestar servicios profesionales a la UPRA para apoyar el desarrollo, implementación y documentación de técnicas y métodos de análisis estadísticos y geoespaciales, referidos a los temas de Zonificación de aptitud Territorial y Prospectiva, así como aquellos asociados al ordenamiento productivo y social de la propiedad rural.</t>
  </si>
  <si>
    <t>1.Apoyar la atención de los requerimientos de análisis geoespaciales y estadísticos de los temas de zonificación de aptitud Territorial y prospectiva, así como aquellos asociados al ordenamiento productivo y social de la propiedad rural o que le sean asignados.
2.Apoyar la elaboración de plantillas, informes, presentaciones y demás documentos del área de análisis de información, así como la adecuada gestión de los archivos.</t>
  </si>
  <si>
    <t>21-46-101109048</t>
  </si>
  <si>
    <t>CONS-031-2025</t>
  </si>
  <si>
    <t>CO1.PCCNTR.7455568</t>
  </si>
  <si>
    <t>2025-3-002919</t>
  </si>
  <si>
    <t>ANA MARIA MONTOYA CRUZ</t>
  </si>
  <si>
    <t>petite.anama@gmail.com</t>
  </si>
  <si>
    <t>CONS-031 Prestar servicios profesionales a la UPRA para apoyar el desarrollo, implementación y documentación de técnicas y métodos de análisis estadísticos y geoespaciales, referidos a los temas de PDR - Zonificación de aptitud Territorial, así como aquellos asociados al ordenamiento productivo y social de la propiedad rural.</t>
  </si>
  <si>
    <t>1.Apoyar la atención de los requerimientos de análisis geoespaciales y estadísticos de los temas de PDR - Zonificación de aptitud Territorial, así como aquellos asociados al ordenamiento productivo y social de la propiedad rural o que le sean asignados.
2.Apoyar la elaboración de plantillas, informes, presentaciones y demás documentos del área de análisis de información, así como la adecuada gestión de los archivos.</t>
  </si>
  <si>
    <t>14-44-101229246</t>
  </si>
  <si>
    <t>INFO-037-2025</t>
  </si>
  <si>
    <t>CO1.PCCNTR.7451818</t>
  </si>
  <si>
    <t>2025-3-002665</t>
  </si>
  <si>
    <t>ANGELA VIVIANA SILVA REYES</t>
  </si>
  <si>
    <t>viangelus@gmail.com</t>
  </si>
  <si>
    <t>Prestar servicios profesionales a la UPRA para apoyar actividades de gestión de los proyectos de desarrollo de software a cargo de la entidad, asegurando el cumplimiento de las metas establecidas y la aplicación del procedimiento de ingeniería de software de la oficina TIC.</t>
  </si>
  <si>
    <t>1. Apoyar la planificación, el seguimiento y la gestión de los proyectos del PETI de la oficina TIC en colaboración estrecha con el líder del proyecto y el equipo de desarrollo para garantizar que los objetivos de cada ciclo de desarrollo (sprint) y del PETI se comprendan y se alcancen.
2.Apoyar la gestión, definición y seguimiento de las tareas del backlog de los proyectos de desarrollo software en las herramientas definidas por la entidad dentro de los equipos SCRUM.
3. Apoyar la realización de las ceremonias y la elaboración de productos y artefactos de la metodología de desarrollo implementada en el proyecto del PETI.
4.Apoyar la elaboración de informes, indicadores y reportes que permitan realizar el seguimiento del avance en los proyectos asignados.
5.Las demás actividades asignadas por el supervisor asociadas al cumplimiento del objeto del contrato.</t>
  </si>
  <si>
    <t>62-46-101012383</t>
  </si>
  <si>
    <t>DOTA-067-2025</t>
  </si>
  <si>
    <t>CO1.PCCNTR.7455758</t>
  </si>
  <si>
    <t>2025-3-002760</t>
  </si>
  <si>
    <t>AUGUSTO CESAR PINTO CARRILLO</t>
  </si>
  <si>
    <t>acpintoc@hotmail.com</t>
  </si>
  <si>
    <t>Prestar servicios profesionales a la UPRA para apoyar la estructuración e implementación de lineamientos de ordenamiento territorial agropecuario en el nivel nacional y niveles territoriales relacionados con las áreas de protección para la producción de alimentos.</t>
  </si>
  <si>
    <t>1. Apoyar la formulación de lineamientos técnicos relacionados con la identificación de las áreas de protección para la producción de alimentos acorde con las rutas de gestión priorizadas.
2. Apoyar la orientación de la elaboración de documentos técnicos para la formulación de propuestas de reglamentación nacional en temas relacionados con el ordenamiento territorial desde lo agropecuario.
3. Apoyar la culminación, ajuste, actualización o modificación de documentos técnicos generados por la Entidad en temas relacionados con ordenamiento territorial hasta culminar su publicación, adopción o trámite ante otras Entidades.
4. Apoyar a la Entidad en la emisión de conceptos técnicos y elaboración de respuestas a requerimientos relacionados con el ordenamiento territorial, cuando sea requerido.
5. Asistir y gestionar los espacios interinstitucionales relacionados con el objeto del contrato, así como realizar capacitaciones relacionadas con el proceso de planificación del ordenamiento territorial agropecuario cuando sea requerido.
6. Apoyar la orientación del proceso de asesoría, asistencia técnica y/o capacitación a entes territoriales en ordenamiento territorial, en cumplimiento de los objetivos contemplados de la Estrategia territorial para el ordenamiento y el uso eficiente del suelo rural agropecuario –DOTA.
7. Elaborar documentos, presentaciones, conceptos, solicitudes de información, de análisis y elaborar los estándares apropiados para documentos técnicos (especificación técnica, informe calidad, metadato, entrega repositorio) cuando sea solicitado y organizar las evidencias técnicas del proceso a cargo, de acuerdo con la estructura de las TRD de la UPRA y las especificaciones de TIC.
8. Elaborar un informe final que contenga la sistematización de las labores realizadas para el cumplimiento del objeto del contrato, lecciones aprendidas, conclusiones y recomendaciones.</t>
  </si>
  <si>
    <t>14-44-101229421</t>
  </si>
  <si>
    <t>DOTA-031-2025</t>
  </si>
  <si>
    <t>CO1.PCCNTR.7419196</t>
  </si>
  <si>
    <t>2025-3-002649</t>
  </si>
  <si>
    <t>MARISOL VILLARREAL HERNANDEZ</t>
  </si>
  <si>
    <t>BIOLOGA AMBIENTAL</t>
  </si>
  <si>
    <t>marisol.villaher27@gmail.com</t>
  </si>
  <si>
    <t>Prestar servicios profesionales a la UPRA para apoyar la elaboración de los documentos de análisis situacional, análisis prospectivo y lineamientos de política, desde el componente ambiental, para cadenas agropecuarias priorizadas por el MADR.</t>
  </si>
  <si>
    <t>1. Revisar, análisis y documentar los antecedentes para elaborar el análisis situacional y el análisis prospectivo desde el componente ambiental, para las cadenas agropecuarias priorizadas
2. Elaborar el análisis situacional y la identificación de desafíos desde el componente ambiental, para las cadenas agropecuarias priorizadas.
3. Elaborar el análisis prospectivo, así como la validación de los escenarios prospectivos desde el componente ambiental, para las cadenas agropecuarias priorizadas.
4. Apoyar la elaboración del documento de lineamientos de política.
5. Elaborar las respuestas a solicitudes realizadas en el marco del ordenamiento productivo y asistir a las diferentes reuniones relacionadas con el desarrollo del objeto del contrato.
6. Realizar las presentaciones y/o socializaciones de los avances y resultados en las instancias definidas y apoyar la revisión de las inquietudes, sugerencias o propuestas realizadas por los participantes.
7. Cumplir con las demás actividades que requiera el supervisor, relacionadas con el objeto del contrato.</t>
  </si>
  <si>
    <t>14-44-101229431</t>
  </si>
  <si>
    <t>INFO-080-2025</t>
  </si>
  <si>
    <t>CO1.PCCNTR.7446521</t>
  </si>
  <si>
    <t>2025-3-002835</t>
  </si>
  <si>
    <t>KAREN ANDREA HUERTAS VARGAS</t>
  </si>
  <si>
    <t>karenahva@gmail.com</t>
  </si>
  <si>
    <t>Prestar servicios profesionales a la UPRA para apoyar la implementación de flujos de procesamiento, algoritmos y análisis que contribuyan a la detección y mapeo en series de tiempo de imágenes de sensores remotos de los cultivos de interés de la entidad en el marco del sistema de Evaluaciones Agropecuarias Municipales.</t>
  </si>
  <si>
    <t>1. Implementar el desarrollo, mejoramiento y documentación de algoritmos y flujos de procesamiento para la detección a partir del procesamiento en la nube de los cultivos definidos por UPRA.
2. Desarrollar los procesos de verificación, validación y ajuste de los resultados generados a partir del procesamiento en la nube de imágenes satelitales para la detección de los cultivos a nivel nacional definidos por UPRA.
3. Apoyar las actividades de articulación institucional e interinstitucional que permitan consolidar el modelo de monitoreo, análisis y reporte de las áreas de cultivos monitoreados a nivel nacional implementado para los cultivos definidos por UPRA.
4. Las demás actividades asignadas por el supervisor asociadas al cumplimiento del objeto del contrato.</t>
  </si>
  <si>
    <t>14-44-101229399</t>
  </si>
  <si>
    <t>DOTA-114-2025</t>
  </si>
  <si>
    <t>CO1.PCCNTR.7446212</t>
  </si>
  <si>
    <t>2025-3-002872</t>
  </si>
  <si>
    <t>ANDRES CAMILO CORREA NUÑEZ</t>
  </si>
  <si>
    <t>acamilocorrean@gmail.com</t>
  </si>
  <si>
    <t>Prestar servicios profesionales a la UPRA en la identificación de infraestructuras básicas, logísticas, abastecimiento y bienes y servicios rurales agropecuarios, en la  consolidación de instrumentos de agrologística a nivel territorial y la identificación y declaratoria de las áreas de protección para la producción de alimentos - APPA y/o las áreas de especial interés para proteger el derecho humano a la alimentación.</t>
  </si>
  <si>
    <t>1. Concertar con el supervisor Plan de trabajo que contenga las actividades por realizar, productos entregables, cronograma de actividades y propuestas de mejora del proceso en caso de que existan, este documento se entregará dentro del primer mes siguiente a la firma del acta de inicio, y se deberán efectuar los ajustes al mismo en caso de ser requeridos. 2. Articular y aportar en las tareas de elaboración del documento Plan de Agrologistica para los territorios priorizados. 3. Orientar y apoyar técnicamente a los territorios interesados en la elaboración del plan de Agrologistica acorde a sus necesidades planteadas. 4. Orientar y apoyar la recopilación, análisis y estructuración de documentación asociada con Agrologistica en apoyo a la identificación y declaratoria de Áreas de Protección para la Producción de Alimentos priorizadas por el MADR. 5. Orientar y apoyar a los territorios priorizados en el proceso de recolección y análisis de información agrologística de manera coordinada con la oficina TIC, especialmente en los análisis espaciales de los ejes temáticos y su relación con aspectos de ordenamiento territorial actual y prospectivo. 6. Realizar visitas de campo relacionadas con el objeto contractual, según los requerimientos preestablecidos por parte de la UPRA. 7. Asistir y apoyar las reuniones relacionadas con: seguimiento de actividades con equipo de trabajo, capacitaciones, mesas técnicas y jornadas metodológicas que le sean asignadas relacionadas con el objeto del contrato. 8. Elaborar documentos, presentaciones, conceptos, respuestas a requerimientos, solicitudes de información de análisis, informes de avance y elaborar los estándares apropiados para documentos técnicos (especificación técnica, informe calidad, metadato, entrega
repositorio) cuando sea solicitado y organizar las evidencias técnicas del proceso a cargo, de acuerdo con la estructura de las TRD de la UPRA. 9. Apoyar al supervisor desde el componente técnico en el seguimiento y vigilancia de los contratos que tenga a cargo, así como en la revisión y consolidación de los documentos y/o productos que se deriven del objeto y obligaciones de los contratos. 10. Entregar un informe final al supervisor que describa las actividades desarrolladas, los productos generados durante la ejecución del contrato, lecciones aprendidas y recomendaciones.</t>
  </si>
  <si>
    <t>14-44-101229414</t>
  </si>
  <si>
    <t>FOR-079-2025</t>
  </si>
  <si>
    <t>CO1.PCCNTR.7459935</t>
  </si>
  <si>
    <t>2025-3-002908</t>
  </si>
  <si>
    <t xml:space="preserve"> $        45.500.000</t>
  </si>
  <si>
    <t>SILKA MILENA CRUZ MARTÍNEZ</t>
  </si>
  <si>
    <t>TECNOLOGO EN GESTIÓN DOCUMENTAL</t>
  </si>
  <si>
    <t>silkam.cruzm@gmail.com</t>
  </si>
  <si>
    <t>FOR_079 Prestar apoyo técnico en gestión documental a la Secretaria General de la UPRA, para la implementación de los instrumentos archivísticos, Plan Institucional de Archivos-PINAR y Programa de Gestión Documental-PGD en los archivos de gestión y archivo central de la entidad.</t>
  </si>
  <si>
    <t>1. Contribuir en la implementación del Programa de Gestión Documental, Plan Institucional de Archivos, Sistema Integrado de Conservación y actualización de los instrumentos archivísticos de la UPRA.
2.Contribuir en la aplicación de la Tabla de Retención Documental –TRD– (Clasificación, ordenación, ubicación y custodia) para los expedientes físicos y electrónicos que reposan en los archivos de gestión y central de la UPRA.
3. Realizar la recepción y procesamiento de la documentación que se recibe a través de las transferencias documentales primarias por parte de los archivos de gestión de las dependencias de la UPRA.
4. Realizar el alistamiento, traslado de la información y actividades propias de la disposición final de documentos, que será objeto de transferencia secundaria mediante proceso de descripción archivística de acuerdo a la normatividad vigente.
5. Participar en los procesos de sensibilización e implementación del SGDEA-ECM de la entidad.
6. Realizar actualización de inventarios documentales y organización de documentos especiales en el archivo central de la entidad.
7. Cumplir las demás actividades que le requiera el supervisor relacionadas con el objeto del contrato.</t>
  </si>
  <si>
    <t>17-46-101049275</t>
  </si>
  <si>
    <t>CONS-018-2025</t>
  </si>
  <si>
    <t>CO1.PCCNTR.7463196</t>
  </si>
  <si>
    <t>2025-3-002926</t>
  </si>
  <si>
    <t xml:space="preserve"> $        54.600.000</t>
  </si>
  <si>
    <t>OSCAR ARTURO RAMIREZ CUELLAR</t>
  </si>
  <si>
    <t>oscar.ra29@gmail.com</t>
  </si>
  <si>
    <t>CONS-018 Prestar servicios profesionales para apoyar a la UPRA en el desarrollo de las actividades asociadas al cumplimento de la calidad de los insumos de información y productos geográficos generados por la UPRA, de acuerdo a los lineamientos y protocolos establecidos.</t>
  </si>
  <si>
    <t>1. Apoyar el desarrollo de las actividades asociadas a la calidad de los insumos de información y productos geográficos intermedios y finales generados por la UPRA, de acuerdo con los lineamientos y protocolos establecidos.
2. Apoyar la documentación y actualización de los instrumentos asociados al aseguramiento de la calidad y gobierno digital.
3. Proponer mejoras de los instrumentos asociados al aseguramiento de la calidad y gobierno digital, mediante la automatización de los mismos, siguiendo criterios de usabilidad, calidad y eficiencia.
4. Participar en sesiones</t>
  </si>
  <si>
    <t>63-46-101005784</t>
  </si>
  <si>
    <t>DOTA-080-2025</t>
  </si>
  <si>
    <t>CO1.PCCNTR.7469709</t>
  </si>
  <si>
    <t>2025-3-002737</t>
  </si>
  <si>
    <t>CARLOS ANDRES ROJAS LEAL</t>
  </si>
  <si>
    <t>carojasleal@gmail.com</t>
  </si>
  <si>
    <t>DOTA_080 Prestar servicios profesionales a la UPRA para apoyar en los aspectos relacionados con el componente técnico de información productiva, focalización de áreas con potencial de riego y planificación agropecuaria en el marco de la estructuración de los planes departamentales de riego priorizados e instrumentos técnicos en el marco del proceso de la adecuación de tierras.</t>
  </si>
  <si>
    <t>1) Estructurar técnicamente los componentes de suelos, agricultura familiar, aspectos sociales de la propiedad y mercado de tierras, frontera agrícola, situación agropecuaria
histórica, focalización de áreas con potencial de riego, alternativas productivas agropecuarias y de solución de adecuación de tierras, apoyo en la estructuración de la
metodología marco lógico, diagnóstico integral y planeación del riego para la consolidación de los planes departamentales de riego priorizados.
2) Apoyar desde su perfil profesional el diseño, formulación, revisión, ajustes y conceptos de los instrumentos, criterios, lineamientos, manuales, metodologías, documentos
técnicos y de planeación que permitan la toma de decisiones y establecer el estado de los procesos de adecuación de tierras.
3) Apoyar la elaboración y diligenciamiento de documentación asociada al Sistema de Gestión Integrado - SGI de la UPRA, tales como: Procedimientos de adecuación de
tierras estrategia territorial, especificaciones técnicas, metadatos, evaluaciones de calidad, solicitudes de análisis de información, presentaciones, informes técnicos,
actas de reuniones y productos relacionados con el objeto del contrato.
4) Participar en las reuniones de seguimiento periódicas con el equipo de trabajo, así como de las citaciones de eventos internos o externos relacionados con el objeto del
contrato que requiera la UPRA.
5) Las demás que sean asignadas y surjan como consecuencia de la ejecución del objeto contractual, entre ellas desplazarse a los lugares que le sean asignados.</t>
  </si>
  <si>
    <t>14-44-101229419</t>
  </si>
  <si>
    <t>DOTA-056-2025</t>
  </si>
  <si>
    <t>CO1.PCCNTR.7469579</t>
  </si>
  <si>
    <t>2025-3-002581</t>
  </si>
  <si>
    <t xml:space="preserve"> $        97.825.000</t>
  </si>
  <si>
    <t>JULIO DAVID RAMOS RODRIGUEZ</t>
  </si>
  <si>
    <t>ESPECIALIZACIÓN EN GESTIÓN DE AGRONEGOCIOS</t>
  </si>
  <si>
    <t>ingeniero.juliodavid@gmail.com</t>
  </si>
  <si>
    <t>Prestar servicios profesionales a la UPRA para apoyar desde el componente técnico y productivo, la formulación e implementación de lineamientos, criterios e instrumentos de Ordenamiento Social de la Propiedad Rural del orden nacional, relacionados con las Áreas de Protección para la Producción de Alimentos - APPA.</t>
  </si>
  <si>
    <t>1. Concertar con el supervisor un plan de trabajo individual para la consecución del objeto contractual, teniendo en cuenta la programación y alcances definidos por la Dirección de Ordenamiento de la Propiedad y Mercado de Tierras de la UPRA, realizar los ajustes al mismo en caso de ser requerido; así como reportar sus avances periódicos con los soportes respectivos.
2. Apoyar el proceso de implementación de ruta étnica para la identificación y declaratoria de Áreas de Protección para la Producción de Alimentos -APPA- en territorios étnicos asociados con la Línea Negra y/o otros territorios priorizados, desde el componente técnico y productivo del ordenamiento social de la propiedad.
3. Apoyar el proceso de identificación y declaratoria de Áreas de Protección para la Producción de Alimentos -APPA- en una Zona de Reserva Campesina priorizada por el MADR, desde el componente técnico y productivo del ordenamiento social de la propiedad.
4. Apoyar a la UPRA en la articulación interinstitucional en temas de Ordenamiento Social de la Propiedad Rural del orden nacional, asociados con gestión de información, consejos directivos, orientación de política, generación de lineamientos y la identificación y declaratoria de las Áreas de Protección para la Producción de Alimentos - APPA.
5. Apoyar la elaboración, revisión y ajuste de documentos, presentaciones, conceptos técnicos, artículos técnicos, procesos de diagramación, matrices, mapas, prototipos funcionales, boletines, procesos de línea base, atención de respuestas a peticionarios, solicitudes de información a entidades, solicitudes de análisis y gestión de información ante TIC del tema de ordenamiento social de la propiedad.
6. Participar y gestionar talleres, mesas de difusión, reuniones internas y reuniones externas relacionadas con la definición de lineamientos, criterios e instrumentos de Ordenamiento Social de la Propiedad Rural del orden nacional, cuando sea solicitado, así como realizar visitas de campo que sean requeridas.
7. Diligenciar los formatos del sistema de gestión de calidad de la UPRA necesarios para el cumplimiento del objeto del contrato como son especificaciones técnicas, informes de evaluación de calidad, metadatos y de entrega a repositorio, y organizar las evidencias técnicas del proceso a cargo, de acuerdo con la estructura de las TRD de la UPRA y las especificaciones de la oficina TIC.
8. Entregar un informe final al supervisor que describa las actividades desarrolladas, los productos generados durante la ejecución del contrato, lecciones aprendidas y recomendaciones.</t>
  </si>
  <si>
    <t>11-46-101075255</t>
  </si>
  <si>
    <t>INFO-005-2025</t>
  </si>
  <si>
    <t>CO1.PCCNTR.7462827</t>
  </si>
  <si>
    <t>2025-3-002943</t>
  </si>
  <si>
    <t xml:space="preserve"> $        87.750.000</t>
  </si>
  <si>
    <t>ESTEBAN ARMANDO GAVIRIA GARCIA</t>
  </si>
  <si>
    <t>ESPECIALIZACIÓN EN DISEÑO Y GESTIÓN SOCIAL DE TECNOLOGÍA</t>
  </si>
  <si>
    <t>hmax82@yahoo.com</t>
  </si>
  <si>
    <t xml:space="preserve"> INFO-005 Prestar servicios profesionales a la UPRA en la estructuración de instrumentos de gestión de información del orden sectorial, promoviendo la interoperabilidad entre las entidades sectoriales.</t>
  </si>
  <si>
    <t>1. Apoyar a la UPRA en la definición y diseño de flujos de información que promuevan la interoperabilidad entre las entidades del sector agropecuario.
2. Apoyar a la UPRA en la gestión, implementación, seguimiento y evaluación del Plan de Interoperabilidad del Sector Agropecuario
3. Apoyar a la UPRA en la documentación y gestión de los instrumentos de arquitectura de información sectorial relacionados con las políticas de infraestructuras de datos enfocados en Datos Maestros, Flujos de Información, Servicios de información, Diccionario de Datos, Objetos territoriales y los demás definidos por las políticas de Infraestructura de Datos.
4. Apoyar a la UPRA en planeación y ejecución de actividades relacionadas con transferencia de conocimiento y difusión en materia de gestión de información.
5, Las demás que sean asignadas por el(a) Supervisor(a), en desarrollo del objeto contractual.</t>
  </si>
  <si>
    <t>14-44-101229479</t>
  </si>
  <si>
    <t>DOTA-085-2025</t>
  </si>
  <si>
    <t>CO1.PCCNTR.7468808</t>
  </si>
  <si>
    <t>2025-3-002965</t>
  </si>
  <si>
    <t>EVELYN LILIANA GARCÉS APONTE</t>
  </si>
  <si>
    <t>evegarces@gmail.com</t>
  </si>
  <si>
    <t>Prestar servicios profesionales para apoyar a la UPRA para la consolidación del análisis situacional y planes de acción desde el componente ambiental para la formulación de planes maestros de reconversión productiva agropecuaria en las subregiones estratégicas de una cadena priorizada.</t>
  </si>
  <si>
    <t>Prestar servicios profesionales para apoyar a la UPRA para la consolidación del análisis situacional y planes de acción desde el componente ambiental para la formulación de planes maestros de reconversión productiva agropecuaria en las subregiones estratégicas de una cadena priorizada. 2. Consolidar los lineamientos y plan de acción con la correspondiente narrativa desde el componente a cargo para cada una de las regiones y a partir de los desafíos e insumos obtenidos en el proceso de territorialización del Plan de Ordenamiento Productivo de la cadena, incluyendo análisis de aspectos climáticos, uso eficiente del suelo y agua, deforestación y frontera agrícola, de acuerdo con las directrices de la asesoría técnica e incluyendo recomendaciones para las unidades productivas en zonas de exclusión legal.
3. Apoyar la aplicación de protocolos para los talleres, ejercer el rol de facilitador de estos cuando le corresponda y participar en las reuniones de seguimiento programadas con el equipo y en las citaciones a eventos internos o externos relacionados con el objeto del contrato y atender comisiones de servicio cuando le sea solicitado.
4. Elaborar documentos, presentaciones, conceptos, solicitudes de información y de análisis, cuando sea solicitado, incluido cronograma de trabajo individual y organizar las evidencias técnicas del proceso a cargo según le sea indicado.</t>
  </si>
  <si>
    <t>14-44-101229405</t>
  </si>
  <si>
    <t>DOTA-086-2025</t>
  </si>
  <si>
    <t>CO1.PCCNTR.7468769</t>
  </si>
  <si>
    <t xml:space="preserve"> 2025-3-002967</t>
  </si>
  <si>
    <t>JESSICA VANESSA SANDOVAL ACEVEDO</t>
  </si>
  <si>
    <t>jecavanesa@hotmail.com</t>
  </si>
  <si>
    <t>Prestar servicios profesionales para apoyar a la UPRA para la consolidación del análisis situacional y planes de acción desde el componente sociodemográfico para la formulación de planes maestros de reconversión productiva agropecuaria en las subregiones estratégicas de una cadena priorizada.</t>
  </si>
  <si>
    <t>1. Elaborar un documento técnico insumo del Plan Maestro reconversión productiva donde se describan la situación actual y desafíos desde el componente a cargo para cada una de las regiones asignadas y de acuerdo con la revisión de información secundaria y los insumos del POP de la cadena (línea base, análisis situacional, prospectiva, plan de acción y lineamientos), inclusive sobre aspectos de ordenamiento social de la propiedad rural en coordinación con la dirección OSP.
2. Consolidar los lineamientos y plan de acción con la correspondiente narrativa desde el componente a cargo para cada una de las regiones y a partir de los desafíos e insumos
obtenidos en el proceso de territorialización del Plan de Ordenamiento Productivo de la adena y con enfoque diferencial.
3. Apoyar la aplicación de protocolos para los talleres, ejercer el rol de facilitador de estos cuando le corresponda y participar en las reuniones de seguimiento programadas con el equipo y en las citaciones a eventos internos o externos relacionados con el objeto del
contrato y atender comisiones de servicio cuando le sea solicitado.
4. Elaborar documentos, presentaciones, conceptos, solicitudes de información y de análisis,cuando sea solicitado, incluido cronograma de trabajo individual y organizar las evidenciastécnicas del proceso a cargo según le sea indicado.</t>
  </si>
  <si>
    <t>14-44-101229391</t>
  </si>
  <si>
    <t>INFO-085-2025</t>
  </si>
  <si>
    <t>CO1.PCCNTR.7461832</t>
  </si>
  <si>
    <t>2025-3-002975</t>
  </si>
  <si>
    <t>81112007
81131502</t>
  </si>
  <si>
    <t xml:space="preserve"> $        65.000.000</t>
  </si>
  <si>
    <t>MARLIN VANESSA BOTERO BLANCO</t>
  </si>
  <si>
    <t>Vanessabotero28@hotmail.com</t>
  </si>
  <si>
    <t>Prestar servicios profesionales a la UPRA para apoyar en la definición de estrategias, el desarrollo e implementación de algoritmos que contribuyan a la interpretación digital de series de tiempo de imágenes de sensores remotos de media resolución en el marco del sistema de Evaluaciones Agropecuarias Municipales.</t>
  </si>
  <si>
    <t>1.Implementar el desarrollo, mejoramiento y documentación de algoritmos y flujos de procesamiento para la detección a partir del procesamiento en la nube de los cultivos definidos por UPRA.
2.Apoyar en la estructuración, reporte y análisis de los resultados del monitoreo y verificación de los cultivos priorizados según los requerimientos y procedimientos definidos por la entidad.
3.Apoyar las actividades de articulación institucional e interinstitucional para el análisis y reporte de las áreas de cultivos monitoreados a nivel nacional implementado para los cultivos definidos por UPRA.
4.Las demás asignadas por el supervisor y relacionadas con el objeto del contrato.</t>
  </si>
  <si>
    <t>11-46-101074992</t>
  </si>
  <si>
    <t>DOTA-084-2025</t>
  </si>
  <si>
    <t>CO1.PCCNTR.7464139</t>
  </si>
  <si>
    <t>2025-3-002964</t>
  </si>
  <si>
    <t>JORGE LEONARDO RODRIGUEZ CORRALES</t>
  </si>
  <si>
    <t>jorgeleonardo785@hotmail.com</t>
  </si>
  <si>
    <t>Prestar servicios profesionales de apoyo a la UPRA para consolidar y ajustar lineamientos y planes de acción como parte de la formulación de planes maestros de reconversión productiva agropecuaria en las subregiones estratégicas de una cadena priorizada.</t>
  </si>
  <si>
    <t>1. Elaborar y consolidar los lineamientos para cada una de las regiones de la cadena priorizada, de acuerdo con los insumos entregados por el equipo de trabajo.
2. Elaborar, estandarización y compilar los planes de acción para cada una de las regiones de la cadena priorizada, de acuerdo con los insumos entregados por el equipo de trabajo 3. Revisar y ajustar los documentos y productos técnicos relacionados con la formulación de planes maestros de reconversión productiva agropecuaria.
4. Apoyar la aplicación de protocolos para los talleres, ejercer el rol de facilitador de estos cuando le corresponda y participar en las reuniones de seguimiento programadas con el equipo y en las citaciones a eventos internos o externos relacionados con el objeto del contrato y atender comisiones de servicio cuando le sea solicitado.
5. Elaborar documentos, presentaciones, conceptos, solicitudes de información y de análisis, cuando sea solicitado, incluido cronograma de trabajo individual y organizar las evidencias técnicas del proceso a cargo según le sea indicado.</t>
  </si>
  <si>
    <t>CHU-100040996</t>
  </si>
  <si>
    <t>CONS-019-2025</t>
  </si>
  <si>
    <t>CO1.PCCNTR.7439358</t>
  </si>
  <si>
    <t>2025-3-002718</t>
  </si>
  <si>
    <t>FABIO ANDRES JARAMILLO PUENTES</t>
  </si>
  <si>
    <t>FAJP22@GMAIL.COM</t>
  </si>
  <si>
    <t>CONS-019 Prestar servicios profesionales a la UPRA para apoyar el desarrollo de estrategias y acciones de innovación para el proceso de gestión de información, y en específico en lo relacionado con la Red Colaborativa de Infraestructura Agropecuaria (RECIA).</t>
  </si>
  <si>
    <t>1. Participar en el desarrollo, captura y validación de información del proyecto Red Colaborativa de Infraestructura Agropecuaria (RECIA), documentando los avances y resultados conforme a los procedimientos establecidos por la entidad.
2. Realizar los procesos de control de calidad geográfica y temática, así como el cargue de la información a la base de datos de RECIA de manera oportuna, asegurando que no haya rezagos entre la información capturada y la información con control de calidad debidamente cargada en la base de datos.
3. Validar detalladamente la información almacenada en el repositorio de la entidad, relacionada con las infraestructuras agropecuarias, con el fin de catalogarla y cargarla en la base de datos de RECIA.
4. Documentar y mantener la información relacionada con el proyecto RECIA en los sitios oficiales designados por la UPRA, asegurando el control de calidad de dicha información.
5. Optimizar la herramienta de visualización de información de infraestructuras agropecuarias compartidas en RECIA.
6. Las demás asignadas por el supervisor y relacionadas con el objeto del contrato..</t>
  </si>
  <si>
    <t>CBC-100064422</t>
  </si>
  <si>
    <t>FOR-039-2025</t>
  </si>
  <si>
    <t>CO1.PCCNTR.7444448</t>
  </si>
  <si>
    <t>2025-3-002962</t>
  </si>
  <si>
    <t xml:space="preserve"> $        47.775.000</t>
  </si>
  <si>
    <t>WILSON ADRIÀN BONILLA</t>
  </si>
  <si>
    <t>TECNÓLOGO EN COMUNICACIÓN SOCIAL Y PERIODISMO</t>
  </si>
  <si>
    <t>wbonilla468@gmail.com</t>
  </si>
  <si>
    <t>Prestar servicios de apoyo a la UPRA para la producción y realización de los productos audiovisuales y sonoros, así como para la divulgación y posicionamiento de la gestión y misión de la entidad, en las plataformas digitales y convencionales de la UPRA</t>
  </si>
  <si>
    <t>1. Contribuir junto con la Asesoría de Comunicaciones en la preproducción, producción y emisión de los productos audiovisuales y/o sonoros requeridos para la divulgación y posicionamiento de la gestión y misión de la UPRA
2. Tramitar el desarrollo de contenido periodístico, que incluye la realización de entrevistas, libretos, continuidades y guiones para elaborar los productos audiovisuales y/o sonores de la UPRA, para difundir en diferentes canales.
3. Realizar el cubrimiento periodisticos de los eventos y actividades desarrolladas por la entidad de acuerdo con los requerimientos del supervisor del contrato u oficina de comunicaciones.
4. Proponer los cubrimientos a nivel nacional para cumplir con los objetivos del programa de radio y/o productos para las plataformas de la UPRA, previa coordinación con la oficina de comunicaciones. 5. Contribuir en el relacionamiento con los diferentes medios de comunicación nacional y regional para la divulgación de los avances de los proyectos y temas misionales de la UPRA.
6. Asistir a los consejos de redacción, consejos editoriales, consejos de programación, procesos de evaluación, elaboración de proyectos y demás reuniones que programe la Asesoría de comunicaciones de la UPRA.
7. Cumplir las demás actividades que le requiera el supervisor relacionadas con el objeto del contrato.</t>
  </si>
  <si>
    <t>14-44-101229443</t>
  </si>
  <si>
    <t>DOTA-079-2025</t>
  </si>
  <si>
    <t>CO1.PCCNTR.7467299</t>
  </si>
  <si>
    <t xml:space="preserve"> 2025-3-002976</t>
  </si>
  <si>
    <t>EFRAIN NARANJO MUÑOZ</t>
  </si>
  <si>
    <t>enaranjom@gmail.com</t>
  </si>
  <si>
    <t>DOTA_079 Prestar servicios profesionales a la UPRA para apoyar en los aspectos relacionados con el componente técnico de plan de ingeniería y estimación de costos de proyectos de adecuación de tierras en el marco de la estructuración de los planes departamentales de riego priorizados e instrumentos técnicos en el marco del proceso de la adecuación de tierras.</t>
  </si>
  <si>
    <t>1) Estructurar técnicamente los componentes de aspectos ambientales, información espacial, reconocimiento de distritos existentes, banco de proyectos de adecuación de tierras, estimación de costos de proyectos de adecuación de tierras, apoyo en la estructuración de la metodología marco lógico, diagnóstico y planeación del riego para la consolidación de los planes departamentales de riego priorizados.
2) Apoyar desde su perfil profesional el diseño, formulación, revisión, ajustes y conceptos de los instrumentos, criterios, lineamientos, manuales, metodologías, documentos técnicos y de planeación que permitan la toma de decisiones y establecer el estado de los procesos de adecuación de tierras.
3) Apoyar la elaboración y diligenciamiento de documentación asociada al Sistema de Gestión Integrado - SGI de la UPRA, tales como: Procedimientos de adecuación de tierras estrategia territorial, especificaciones técnicas, metadatos, evaluaciones de calidad, solicitudes de análisis de información, presentaciones, informes técnicos, actas de reuniones y productos relacionados con el objeto del contrato.
4) Participar en las reuniones de seguimiento periódicas con el equipo de trabajo, así como de las citaciones de eventos internos o externos relacionados con el objeto del contrato que requiera la UPRA.
5) Las demás que sean asignadas y surjan como consecuencia de la ejecución del objeto contractual, entre ellas desplazarse a los lugares que le sean asignados.</t>
  </si>
  <si>
    <t>14-44-101229441 0</t>
  </si>
  <si>
    <t>INFO-083-2025</t>
  </si>
  <si>
    <t>CO1.PCCNTR.7461257</t>
  </si>
  <si>
    <t>2025-3-002977</t>
  </si>
  <si>
    <t>OSMAN JAVIER ROA MELGAREJO</t>
  </si>
  <si>
    <t>osmanroa01@gmail.com</t>
  </si>
  <si>
    <t>Prestar servicios profesionales a la UPRA para apoyar la implementación de flujos de procesamiento, algoritmos y análisis que contribuyan a la detección y mapeo en series de tiempo de imágenes de sensores remotos de los cultivos de interés de la UPRA en el marco del sistema de Evaluaciones Agropecuarias Municipales.</t>
  </si>
  <si>
    <t>1. .Apoyar el desarrollo, mejoramiento, implementación y documentación de algoritmos y flujos de procesamiento para la detección a partir del procesamiento en la nube de los cultivos definidos por UPRA.
2. Desarrollar los procesos de verificación, validación y ajuste de los resultados generados a partir del procesamiento en la nube de imágenes satelitales para la detección de los cultivos a nivel nacional definidos por UPRA. 3. Apoyar las actividades de articulación institucional e interinstitucional que permitan consolidar el modelo de monitoreo, análisis y reporte de las áreas de cultivos monitoreados a nivel nacional implementado para los cultivos definidos por UPRA.
4. Las demás actividades asignadas por el supervisor asociadas al cumplimiento del objeto del contrato</t>
  </si>
  <si>
    <t xml:space="preserve"> 11-46-101075394</t>
  </si>
  <si>
    <t>INFO-081-2025</t>
  </si>
  <si>
    <t>CO1.PCCNTR.7462593</t>
  </si>
  <si>
    <t>2025-3-002966</t>
  </si>
  <si>
    <t>MAYCOL ALEJANDRO ZARAZA AGUILERA</t>
  </si>
  <si>
    <t>maikolzaraza07@gmail.com</t>
  </si>
  <si>
    <t>1.
Implementar el desarrollo, mejoramiento y documentación de algoritmos y flujos de procesamiento para la detección a partir del procesamiento en la nube de los cultivos definidos por UPRA.
2.
Desarrollar los procesos de verificación, validación y ajuste de los resultados generados a partir del procesamiento en la nube de imágenes satelitales para la detección de los cultivos a nivel nacional definidos por UPRA.
3.
Apoyar la definición, implementación y adecuación de las estrategias de la arquitectura tecnológica del programa de monitoreo, incluyendo la estructuración de bases de datos y flujos de trabajo en la plataforma de procesamiento del proyecto.
4.
Las demás actividades</t>
  </si>
  <si>
    <t>14-44-101229543</t>
  </si>
  <si>
    <t>CONS-010-2025</t>
  </si>
  <si>
    <t>CO1.PCCNTR.7461391</t>
  </si>
  <si>
    <t>2025-3-002989</t>
  </si>
  <si>
    <t>MARIA CLARA GARZÓN CRÚZ</t>
  </si>
  <si>
    <t>cayitagarzonc@hotmail.com</t>
  </si>
  <si>
    <t>CONS-010 Prestar servicios profesionales para apoyar a la UPRA en el dominio de gestión de información de la oficina TIC, en el desarrollo de actividades asociadas a los procesos administrativos, el seguimiento de los planes y proyectos estratégicos, así como en la elaboración de informes y documentos de planeación.</t>
  </si>
  <si>
    <t>1. Apoyar la gestión documental de la Oficina TIC, mediante la transferencia, organización y disposición de los documentos generados, de acuerdo con la estructura definida en las tablas de retención documental (TRD) establecidas por la UPRA.
2. Consolidar la información sobre la ejecución de programas, proyectos e indicadores relacionados con la Oficina TIC, en lo pertinente a la Gestión de Información.
3. Hacer seguimiento y apoyar las actividades de generación y recopilación de informes, rendición de cuentas, auditorías, entre otras.
4. Apoyar el desarrollo de actividades de gestión, seguimiento y monitoreo en la atención de usuarios del sistema de información de insumos agropecuarios.
5. Las demás asignadas por el supervisor y relacionadas con el objeto del contrato.</t>
  </si>
  <si>
    <t>14-44-101229548</t>
  </si>
  <si>
    <t>CONS-049-2025</t>
  </si>
  <si>
    <t>CO1.PCCNTR.7463370</t>
  </si>
  <si>
    <t>2025-3-003035</t>
  </si>
  <si>
    <t>WILLIAM ALEXANDER MARTINEZ BLANCO</t>
  </si>
  <si>
    <t>MAGÍSTER EN GESTIÓN DE LA INFORMACIÓN Y TECNOLOGÍAS GEOESPACIALES</t>
  </si>
  <si>
    <t>willimarti2008@gmail.com</t>
  </si>
  <si>
    <t>CONS-049 Prestar servicios profesionales a la UPRA para apoyar el desarrollo, implementación y documentación de técnicas y métodos de análisis estadísticos y geoespaciales, referidos a los temas estratégicos sectoriales.</t>
  </si>
  <si>
    <t>21-46-101109511</t>
  </si>
  <si>
    <t>DOTA-115-2025</t>
  </si>
  <si>
    <t>CO1.PCCNTR.7457592</t>
  </si>
  <si>
    <t>2025-3-002876</t>
  </si>
  <si>
    <t>DAVID FRANCESCO SANDOVAL FARAI</t>
  </si>
  <si>
    <t>dasafa@hotmail.com</t>
  </si>
  <si>
    <t xml:space="preserve"> Prestar servicios profesionales en la recolección de información e implementación de instrumentos de Agrologística a nivel territorial, Regional y nacional, en articulación a los instrumentos de planificación sectorial.</t>
  </si>
  <si>
    <t>1. Concertar con el supervisor el plan de trabajo que contenga las actividades por realizar, productos entregables, cronograma de actividades y propuestas de mejora del proceso en caso de que existan, el cual se entregará dentro del primer mes siguiente a la firma del acta de inicio, y se deberán efectuar los ajustes al mismo en caso de ser requeridos.
2. Orientar y apoyar el proceso de identificación de bienes y servicios rurales agropecuarios, para la elaboración de caracterizaciones agrologísticas y planes de agrologística de los territorios priorizados.
3. Orientar y apoyar la identificación de infraestructuras básicas, logísticas y de abastecimiento, para el proceso de identificación y declaratoria de las áreas de protección para la producción de alimentos - APPA y/o las áreas de especial interés para proteger el derecho humano a la alimentación.
4. Gestionar la consecución y análisis de la información necesaria para la identificación de infraestructuras básicas, logísticas y de abastecimiento para la declaratoria de las áreas de protección para la producción de alimentos - APPA y/o las áreas de especial interés para proteger el derecho humano a la alimentación en cada una de las etapas del proceso.
5. Gestionar y participar en los diferentes espacios y reuniones necesarias para identificación de la infraestructura y bienes y servicios rurales agropecuarios en apoyo a la identificación y declaratoria de las áreas de protección para la producción de alimentos - APPA y/o las áreas de especial interés para proteger el derecho humano a la alimentación.
6. Asistir y apoyar las reuniones relacionadas con: seguimiento de actividades con equipo de trabajo, capacitaciones, mesas técnicas y jornadas metodológicas que le sean asignadas relacionadas con el objeto del contrato.
7. Elaborar documentos, presentaciones, conceptos, respuestas a requerimientos, solicitudes de información de análisis, informes de avance y elaborar los estándares apropiados para documentos técnicos (especificación técnica, informe calidad, metadato, entrega
repositorio) cuando sea solicitado y organizar las evidencias técnicas del proceso a cargo, de acuerdo con la estructura de las TRD de la UPRA."
8. Entregar un informe final al supervisor que describa las actividades desarrolladas, los productos generados durante la ejecución del contrato, lecciones aprendidas y recomendaciones.</t>
  </si>
  <si>
    <t xml:space="preserve"> 21-46-101109544</t>
  </si>
  <si>
    <t>DOTA-035-2025</t>
  </si>
  <si>
    <t>CO1.PCCNTR.7442203</t>
  </si>
  <si>
    <t>2025-3-002736</t>
  </si>
  <si>
    <t>VILMA PILAR BONILLA GOMEZ</t>
  </si>
  <si>
    <t>vilmapbonilla@gmail.com</t>
  </si>
  <si>
    <t>Prestar servicios profesionales a la UPRA para apoyar la formulación del plan de acción y la consolidación del plan de ordenamiento productivo para cadenas agropecuarias priorizadas, desde el componente financiero.</t>
  </si>
  <si>
    <t>1. Identificar, estructurar y elaborar la propuesta de estimación de costos y fuentes de financiación para la implementación del plan de acción para las cadenas agropecuarias
priorizadas.
2. Apoyar la elaboración del portafolio de programas iniciativas estratégicas y actividades, de forma articulada con los lineamientos de política y demás insumos generados para la formulación de los planes de ordenamiento productivo.
3. Apoyar la estructuración y elaboración del componente institucional y de implementación.
4. Apoyar la consolidación del POP de la cadena priorizada.
5. Apoyar la elaboración de respuestas a solicitudes realizadas en el marco del ordenamiento productivo y asistir a las diferentes reuniones relacionadas con el desarrollo del objeto del contrato.
6. Realizar las presentaciones/socializaciones de los avances y resultados en las instancias definidas y apoyar la revisión de las inquietudes, sugerencias o propuestas realizadas por los participantes.
7. Apoyar la elaboración de análisis económicos, en caso de ser requeridos por el MADR a la UPRA, en el marco de situaciones que afectan el funcionamiento normal de los mercados de alimentos.
8. Cumplir con las demás actividades que requiera el supervisor, relacionadas con el objeto del contrato.</t>
  </si>
  <si>
    <t>14-44-101229561</t>
  </si>
  <si>
    <t>DOTA-135-2025</t>
  </si>
  <si>
    <t>CO1.PCCNTR.7469824</t>
  </si>
  <si>
    <t>2025-3-002944</t>
  </si>
  <si>
    <t>MÓNICA PAOLA LEGUIZAMÓN VALDERRAMA</t>
  </si>
  <si>
    <t>paolita.leguizamon@gmail.com</t>
  </si>
  <si>
    <t>Prestar servicios profesionales a la UPRA para el desarrollo de la evaluación y seguimiento de políticas públicas relacionadas con el ordenamiento social de la propiedad, el mercado de tierras rurales y la gestión del territorio para usos agropecuarios, así como el diseño y consolidación de líneas base para la planificación del suelo y el ordenamiento rural agropecuario.</t>
  </si>
  <si>
    <t>1. Concertar con el supervisor un plan de trabajo individual para el desarrollo del objeto contractual, de conformidad con los alcances y plan de acción definidos por la Dirección General de la UPRA a través de las Direcciones Técnicas. Dicho plan de trabajo debe contener las líneas de trabajo priorizadas para la vigencia, así como las actividades a ejecutar con y para los equipos temáticos de las Direcciones Técnicas de la UPRA.
2. Brindar apoyo para el diseño, construcción y seguimiento de la línea base para el ordenamiento social de la propiedad del suelo rural y mercado de tierras, consolidando información, elaborando documentos técnicos e informes bajo los parámetros definidos por la DOMPT.
3. Apoyar el diseño y la ejecución de la evaluación de las políticas públicas que inciden en la dinámica y el funcionamiento del mercado de tierras rurales en Colombia, esto incluye la elaboración de documentos técnicos, aplicación de instrumentos de evaluación y consolidación de resultados finales, con el propósito de obtener recomendaciones que orienten su regularización y tiendan a mejorar la productividad del sector agropecuario.
4. Apoyar la elaboración y/o actualización de la línea base de las Direcciones Técnicas de la UPRA, de acuerdo a las cadenas productivas que priorice el MADR y las Direcciones Técnicas de la UPRA; así como la construcción, análisis y medición de indicadores estratégicos que puedan ser de utilidad para orientar la política del sector agropecuario, generando los productos bajo estándares técnicos y de calidad solicitados por la entidad.
5. Elaborar un informe de análisis de la línea base de indicadores de Ordenamiento Social de la Propiedad existente a diciembre de 2025, que consolide los indicadores de la línea base, así como de aquellos susceptibles de actualización, revisión y/o ajuste según su pertinencia.
6. Gestionar y apoyar de conformidad las líneas de trabajo priorizadas para la actual vigencia, los espacios de articulación y socialización con los equipos temáticos, según las actividades establecidas para la Línea Base de la DOPMT y la DUESAT; e incluida la oficina TIC, para el procesamiento de información, la revisión, aprobación y publicación de los productos requeridos para los indicadores que conforman la línea base.
7. Apoyar metodológicamente el diseño e implementación de un sistema de Gestión Territorial que permita el seguimiento y evaluación de los mecanismos de vinculación con los territorios, abarcando el monitoreo a las estrategias relacionadas con sistemas de protección al Paisaje Agropecuario, las Áreas de Protección para la Producción de Alimentos (APPA) y en general el seguimiento a políticas y proyectos relacionados con la planificación del territorio para usos agropecuarios. Este sistema busca orientar la gestión para alcanzar resultados, asegurar la sostenibilidad de las inversiones públicas y mejorar la eficiencia en la asignación de recursos al sector agropecuario.
8. Participar en las salidas de campo y en las consultas con los actores, conforme a lo que indiquen las Direcciones Técnicas, particularmente en los procesos de evaluación de las políticas públicas priorizadas del mercado de tierras rurales y a partir de ello examinar los datos recolectados y ejecutar las acciones pertinentes para optimizar el análisis de la información.
9. Brindar apoyo conforme sea requerido por las Direcciones Técnicas y/o el supervisor del contrato, en actividades de re -inducción, socializaciones y capacitaciones y elaboración de presentaciones que tengan relación con las labores de seguimiento y evaluación, y teniendo en cuenta lo concerniente a las metodologías abordadas por el equipo de trabajo.
10. Participar según se requiera, en reuniones, eventos, mesas de trabajo brindando apoyo verbal o escrito la UPRA, proponiendo instrumentos y emitiendo conceptos, relacionados con objeto contractual.
11. Apoyar al supervisor del contrato de la Dirección de OPMT desde el componente técnico en el seguimiento y vigilancia de los contratos de prestación de servicios que este tenga a cargo, así como en la revisión y consolidación de los documentos y/o productos que se deriven del objeto y obligaciones de los contratos.
12. Elaborar un informe final de conformidad con el plan de trabajo, relacionando las actividades desarrolladas en la ejecución del contrato, los productos entregados, e incorpore las lecciones aprendidas y recomendaciones.</t>
  </si>
  <si>
    <t>ANGÉLICA MARÍA VELASCO RAMÍREZ</t>
  </si>
  <si>
    <t>14-44-101229629</t>
  </si>
  <si>
    <t>INFO-064-2025</t>
  </si>
  <si>
    <t xml:space="preserve"> CO1.PCCNTR.7468470</t>
  </si>
  <si>
    <t>2025-3-002954</t>
  </si>
  <si>
    <t>MAICOL FERNANDO CAMARGO HERNANDEZ</t>
  </si>
  <si>
    <t>mfcamargoh@gmail.com</t>
  </si>
  <si>
    <t>INFO-064 Prestar servicios profesionales a la UPRA en la implementación de métodos de visualización web interactiva, de datos relevantes y estratégicos para el sector agropecuario, en el marco de la misionalidad de la entidad.</t>
  </si>
  <si>
    <t>1. Proponer la aplicación de nuevas funcionalidades de analítica, métodos y técnicas que potencialicen el uso de tecnologías de información, en la visualización web interactiva para dispositivos móviles y de escritorio y el análisis de indicadores clave para el sector agropecuario y la misionalidad de la UPRA.
2. Apoyar la generación de tableros de control de Indicadores Estratégicos Sectoriales priorizados por el Ministerio de Agricultura y Desarrollo Rural y la UPRA, asimismo realizar la documentación respectiva, de acuerdo con los lineamientos establecidos.
3. Realizar la actualización, adecuación y publicación de información espacial y atributiva, insumo para la visualización web interactiva para dispositivos móviles y de escritorio, asociada a datos estratégicos del sector agropecuario y la misionalidad de la UPRA.
4. Participar y apoyar en sesiones técnicas virtuales o presenciales, asociadas al cumplimiento del objeto del contrato.
5. Las demás actividades asignadas por el supervisor asociadas al cumplimiento del objeto del contrato.</t>
  </si>
  <si>
    <t>14-44-101229588</t>
  </si>
  <si>
    <t>DOTA-136-2025</t>
  </si>
  <si>
    <t xml:space="preserve"> CO1.PCCNTR.7469564</t>
  </si>
  <si>
    <t>2025-3-002995</t>
  </si>
  <si>
    <t>JUAN DAVID OTÁLORA SECHAGUE</t>
  </si>
  <si>
    <t>POLITOLOGO (A)</t>
  </si>
  <si>
    <t>MAGÍSTER EN CIENCIAS HUMANAS Y SOCIALES, MENCIÓN EN GEOPOLÍTICA</t>
  </si>
  <si>
    <t>juanotalora11@gmail.com</t>
  </si>
  <si>
    <t>Prestar servicios profesionales a la UPRA para apoyar en la implementación de herramientas de monitoreo y evaluación de políticas públicas relacionadas con la gestión del suelo para usos agropecuarios. Esto incluye la recopilación y análisis de información que permita la construcción y análisis de indicadores de línea base en la planificación rural agropecuaria.</t>
  </si>
  <si>
    <t>1. Convenir con el supervisor un plan de trabajo individual enfocado en la consecución del objeto contractual, respetando la programación y los alcances establecidos por la Dirección General de la UPRA a través de sus Direcciones Técnicas. Incorporar ajustes al plan cuando sea necesario, considerando acciones específicas para apoyar a los equipos temáticos de las Direcciones Técnicas y las líneas estratégicas priorizadas para 2025.
2. Contribuir con el diseño y construcción de indicadores de la línea base para el ordenamiento social de la propiedad de la tierra rural, que incluyan la elaboración de informes, documentos técnicos y lineamientos, así como en la elaboración de líneas base relacionadas con la gestión del territorio para usos agropecuarios, conforme a las prioridades definidas por la DOPMT para la vigencia 2025.
3. Apoyar metodológicamente el desarrollo y ejecución de la evaluación de la dinámica y funcionamiento del mercado de tierras rurales en Colombia con base en las políticas públicas priorizadas, en el marco del CONPES 4098 de 2022. El propósito es generar recomendaciones de políticas públicas que promuevan su regularización y potencien la productividad del sector agropecuario.
4. Apoyar conceptualmente la elaboración de los estándares técnicos y de calidad solicitados por la entidad, que aborden la construcción y actualización de la línea base de las Direcciones Técnicas de la UPRA, de acuerdo con las cadenas productivas priorizadas. Esto facilitará la construcción, análisis y medición de indicadores estratégicos que sirvan para orientar las políticas del sector agropecuario.
5. Elaborar un informe consolidado que contenga el análisis de la línea base de indicadores de Ordenamiento Social de la Propiedad vigente hasta diciembre de 2025. Este informe debe incluir una sábana de indicadores de la línea base, un inventario de aquellos que pueden ser actualizados, y un proceso de revisión y ajuste conforme a su relevancia.
6. Fomentar espacios de interacción, concertación y socialización con los equipos temáticos y las líneas de trabajo priorizadas para 2025, con el fin de orientar y cumplir con las tareas establecidas para el desarrollo de las actividades de Línea Base de la DOPMT y la DUESAT. En particular, trabajar con la oficina TIC para facilitar el procesamiento de información, así como la revisión, aprobación y publicación de las fichas de seguimiento de los indicadores de la línea base vinculados a las actividades de los equipos temáticos y las líneas de trabajo priorizadas.
7. Contribuir en el diseño e implementación de un sistema de Gestión Territorial que facilite el seguimiento y evaluación de los mecanismos de articulación con los territorios, incluyendo el diseño del seguimiento y evaluación de las declaratorias de las Áreas de Protección para la Producción de Alimentos (APPA), estrategias relacionadas con el paisaje agropecuario y los Sistemas Importantes del Patrimonio Agrícola Mundial (SIPAM). Esto incluye el apoyo a estrategias relacionadas con la gestión territorial que priorice la DOPMT. Este sistema tiene como objetivo guiar la gestión para la consecución de resultados, asegurar la sostenibilidad de las inversiones públicas y mejorar la eficiencia en la asignación de recursos para el sector agropecuario.
8. Participar en las salidas de campo y en la consulta con los actores, cuando así lo requieran las Direcciones Técnicas, particularmente en los ejercicios de evaluación de las políticas públicas priorizadas del mercado de tierras rurales. Analizar los datos recolectados y realizar las acciones pertinentes que favorezcan el análisis de la información.
9. Colaborar, de acuerdo a las indicaciones de las Direcciones Técnicas y/o el supervisor del contrato, en actividades de reinducción, socializaciones y capacitaciones, y en la creación de presentaciones vinculadas al seguimiento y evaluación, considerando las metodologías utilizadas por el equipo de trabajo.
10. Participar, cuando corresponda, en reuniones y otras actividades para apoyar a la UPRA, de manera verbal o escrita, sugiriendo instrumentos y emitiendo conceptos acerca de los temas contemplados en el contrato desde el enfoque temático.
11. Presentar un informe final, de acuerdo con el plan de trabajo, que resuma los productos entregados y las actividades realizadas durante la ejecución del contrato, incluyendo las conclusiones, recomendaciones y lecciones aprendidas.</t>
  </si>
  <si>
    <t>11-46-101075580</t>
  </si>
  <si>
    <t>FOR-062-2025</t>
  </si>
  <si>
    <t>CO1.PCCNTR.7462878</t>
  </si>
  <si>
    <t>83121700
70131700
82111800</t>
  </si>
  <si>
    <t>GUSTAVO ADOLFO PATIÑO DÍAZ</t>
  </si>
  <si>
    <t>correctordestilo@gmail.com</t>
  </si>
  <si>
    <t>Prestar servicios profesionales a la UPRA para realizar la revisión y corrección orto tipográfica y de estilo de las publicaciones técnicas establecidas por las direcciones técnicas de la entidad,  durante la vigencia 2025.</t>
  </si>
  <si>
    <t>1. Corregir texto y estilo de los documentos técnicos y publicaciones que se le asignen 
y que estén relacionados con el objeto del presente contrato.
2. Realizar la revisión orto tipográfica de las piezas de comunicación, boletines y 
comunicados que se proyecten en la Asesoría de Comunicaciones.
3. Contribuir y acompañar a servidores y contratistas de la entidad en aspectos 
gramaticales y sintácticos de los textos generados en cumplimiento del propósito 
misional de la UPRA.
4. Asistir, previo acuerdo de equipo, a reuniones virtuales y/o presenciales para la 
coordinación de actividades del equipo de correctores o de los terceros contratados 
para ese fin.
5. Cumplir las demás actividades que le requiera el supervisor relacionadas con el 
objeto del contrato.</t>
  </si>
  <si>
    <t>14-44-101229532</t>
  </si>
  <si>
    <t>16/02/025</t>
  </si>
  <si>
    <t>CONS-046-2025</t>
  </si>
  <si>
    <t>CO1.PCCNTR.7462707</t>
  </si>
  <si>
    <t>2025-3-003034</t>
  </si>
  <si>
    <t>ELIANA MARÍN RINCÓN</t>
  </si>
  <si>
    <t>marin.rincon.eliana@gmail.com</t>
  </si>
  <si>
    <t>CONS-046 Prestar servicios profesionales a la UPRA para apoyar el desarrollo, implementación y documentación de técnicas y métodos de análisis estadísticos y geoespaciales, referidos a los temas estratégicos sectoriales.</t>
  </si>
  <si>
    <t>1. Apoyar la atención de los requerimientos de análisis estratégicos de información a nivel 
espacial y estadístico, garantizando la implementación integral del procedimiento de 
análisis de información.
2. Apoyar la optimización de procesos, retroalimentación de buenas prácticas y la adecuada 
organización de archivos del área de análisis de información._x000D_</t>
  </si>
  <si>
    <t>18-46-101028159</t>
  </si>
  <si>
    <t>FOR-064-2025</t>
  </si>
  <si>
    <t>CO1.PCCNTR.7483396</t>
  </si>
  <si>
    <t>2025-3-003044</t>
  </si>
  <si>
    <t xml:space="preserve">80141900
80141900
80141601
80141607
80141902
90111600
90131500
93141700
93141500
80111500
80111600
80111700 </t>
  </si>
  <si>
    <t>UPRA-CD-001-2025</t>
  </si>
  <si>
    <t>Contrato Interadministrativo - CINTER</t>
  </si>
  <si>
    <t>SOCIEDAD DE TELEVISION DE CALDAS RISARALDA Y QUINDIO LTDA</t>
  </si>
  <si>
    <t>JAIMES MENDOZA AMANDA</t>
  </si>
  <si>
    <t>ventanillaunica@telecafe.tv</t>
  </si>
  <si>
    <t>Prestar servicios logísticos en la planeación, organización, producción y demás acciones encaminadas a difundir los productos y servicios de la UPRA en el territorio nacional</t>
  </si>
  <si>
    <t>1. Prestar los servicios para planear, coordinar, ejecutar, gestionar, administrar y controlar las actividades que requiera la UPRA, de conformidad con las especificaciones técnicas definidas en las solicitudes de bienes y servicios, aprobadas por el supervisor del contrato. 
2. Garantizar la capacidad de reacción administrativa, técnica y operativa necesaria, en horario permanente, para responder los requerimientos de la Entidad. 
3. El contratista deberá presentar de forma mensual los informes con las respectivas evidencias de cada uno de los requerimientos ejecutados, así como los demás informes que requiera y/o solicite la supervisión del contrato. 
4. Asistir a las reuniones de seguimiento que se programen con el objeto de efectuar un seguimiento a la ejecución del Contrato, atender solicitudes, resolver inconvenientes y realizar las propuestas necesarias para la buena ejecución de este. 
5. Realizar las negociaciones a que haya lugar, a título personal con proveedores, Entidades y Estamentos del orden territorial, de los bienes y servicios que sean necesarios para la realización de activaciones y/o procesos logísticos; a fin de propiciar descuentos corporativos o las mejores tarifas (planes o descuentos por volumen), para cada una de las actividades requeridas por la Entidad. 
6. Gestionar los permisos legales necesarios para el normal desarrollo de las actividades y dicha responsabilidad no podrá ser trasladada a la Entidad, por tal razón, el contratista deberá tramitar oportunamente los permisos y licencias a que haya lugar ante las autoridades competentes para poder llevar a cabo el cronograma de las actividades establecidas. 
7. Presentar a la entidad a la terminación del contrato, un informe final sobre la ejecución física y financiera que incluya recomendaciones sobre las mejores prácticas a realizar en los procesos de los cuales tuvo conocimiento en la ejecución contractual. 
8. Cumplir en los tiempos de entrega de los servicios objeto del contrato. 
9. Garantizar la comunicación permanente con el supervisor del contrato, a través de un enlace directo, una persona encargada de administrar y atender las necesidades inherentes al objeto contractual.</t>
  </si>
  <si>
    <t>Mensualidad Vencida del Servicio y Facturación</t>
  </si>
  <si>
    <t>42-44-101159673</t>
  </si>
  <si>
    <t>DOTA-113-2025</t>
  </si>
  <si>
    <t>CO1.PCCNTR.7467113</t>
  </si>
  <si>
    <t>2025-3-002696</t>
  </si>
  <si>
    <t>KAREN ELIZABETH AGUDELO RINCÓN</t>
  </si>
  <si>
    <t>agudelorinconkarenelizabeth@gmail.com</t>
  </si>
  <si>
    <t>Prestar servicios profesionales para apoyar el análisis y la gestión de conflictos ambientales y de la producción agropecuaria con otros sectores de la economía.</t>
  </si>
  <si>
    <t>1. Gestionar el desarrollo de la agenda interministerial establecida entre los sectores Agricultura y Desarrollo Rural, y Minero Energético, y otras acciones orientadas a la coexistencia de estos sectores productivos. 
2. Elaborar y/o contribuir en la generación de los documentos técnicos donde se formulen lineamientos, criterios e instrumentos alrededor del conflicto entre minería y agricultura, así como de otros sectores, en las áreas de protección para la producción de alimentos (APPA). 
3. Participar en los talleres y reuniones internas y externas relacionadas con la definición de lineamientos, criterios e instrumentos de ordenamiento social de la propiedad rural, cuando sea solicitado, así como realizar visitas de campo que sean requeridas. 
4. Proyectar los conceptos técnicos y en la elaboración de respuestas a requerimientos, cuando se requiera. 
5. Apoyar las labores administrativas de reporte de metas físicas, mapa de riesgos y avances de proyectos de inversión que le sean solicitados. 
6. Gestionar la consecución y análisis de información necesaria, para el desarrollo del objeto. 
7. Organizar y consolidar las evidencias relacionadas con el plan de actividades, metadatos, solicitud de análisis de información, actas de reunión, e informes de evaluación de calidad de los documentos técnicos y productos relacionados con el objeto del contrato, al igual que su almacenamiento en las respectivas ubicaciones y siguiendo las especificaciones de las respectivas TRD. 
8. Elaborar un informe final que contenga las labores realizadas para el cumplimiento del objeto del contrato, lecciones aprendidas, conclusiones y recomendaciones.</t>
  </si>
  <si>
    <t>14-44-101229652</t>
  </si>
  <si>
    <t>DOTA-083-2025</t>
  </si>
  <si>
    <t>CO1.PCCNTR.7468328</t>
  </si>
  <si>
    <t>2025-3-002963</t>
  </si>
  <si>
    <t>ROSA ELENA SÁNCHEZ CONTRERAS</t>
  </si>
  <si>
    <t>TOCHITA14@GMAIL.COM</t>
  </si>
  <si>
    <t>Prestar servicios profesionales de apoyo a la UPRA para consolidar el análisis situacional y planes de acción desde el componente técnico-productivo para la formulación de planes maestros de reconversión productiva agropecuaria en las subregiones estratégicas de una cadena priorizada.</t>
  </si>
  <si>
    <t>1. Elaborar y presentar de acuerdo con el cronograma, los documentos técnicos insumo del Plan Maestro reconversión productiva donde se describan la situación actual y desafíos desde el componente a cargo para cada una de las regiones y de acuerdo con la revisión de información secundaria y el POP de la cadena (línea base, análisis situacional, prospectiva, plan de acción y lineamientos). 
2. Consolidar los lineamientos y plan de acción con la correspondiente narrativa desde el componente a cargo para cada una de las regiones y a partir de los desafíos e insumos obtenidos en el proceso. 
3. Apoyar la aplicación de protocolos para los talleres, ejercer el rol de facilitador de estos cuando le corresponda y participar en las reuniones de seguimiento programadas con el equipo, en las citaciones a eventos internos o externos relacionados con el objeto del contrato y atender comisiones de servicio cuando le sea solicitado.
4. Elaborar documentos, presentaciones, conceptos, solicitudes de información y de análisis, 
cuando sea solicitado, incluido cronograma de trabajo individual y organizar las evidencias 
técnicas del proceso a cargo según le sea indicado.</t>
  </si>
  <si>
    <t>14-44-101229563</t>
  </si>
  <si>
    <t>DOTA-007-2025</t>
  </si>
  <si>
    <t>CO1.PCCNTR.7441590</t>
  </si>
  <si>
    <t>2025-3-002734</t>
  </si>
  <si>
    <t>ANGELA ROCIO URIBE MARTINEZ</t>
  </si>
  <si>
    <t>ESPECIALIZACIÓN EN DERECHO MINERO ENERGETICO</t>
  </si>
  <si>
    <t>angelarocio.uribemartinez@gmail.com</t>
  </si>
  <si>
    <t>Prestar servicios profesionales a la UPRA para apoyar la elaboración, actualización y validación de criterios, lineamientos e instrumentos legales requeridos para el uso eficiente del suelo y la adecuación de tierras, desde el componente legal con enfoque en derecho ambiental y agrario.</t>
  </si>
  <si>
    <t>1. Realizar y/o actualizar conceptos, normogramas e informes jurídicos para fortalecer 
los documentos generados desde el componente agrario y ambiental en los 
lineamientos de usos eficiente del suelo y adecuación de tierras.
2. Elaborar, revisar y formular los instrumentos normativos adecuados para la adopción 
de lineamientos agrarios, ambientales y agropecuarios relacionados con la Dirección 
de Uso Eficiente del Suelo y Adecuación de Tierras.
3.Estructurar y ajustar los actos administrativos, instrumentos, lineamientos, manuales, 
metodologías y documentos técnicos de la Dirección de Uso Eficiente del Suelo y 
Adecuación de Tierras desde el componente del objeto contratado.
4. Participar en reuniones de seguimiento y eventos técnicos internos o externos 
relacionados con el objeto del contrato, según lo requiera la UPRA.
5. Apoyar el diligenciamiento de formatos del sistema de gestión integrado - SGI de la 
UPRA de los documentos técnicos y productos relacionados con el objeto del contrato; 
así como en la formulación de la propuesta del procedimiento que le correspondan a la 
Dirección de Uso Eficiente y Adecuación de Tierras.
6. Las demás que sean asignadas y surjan como consecuencia de la ejecución del 
objeto contractual, entre ellas desplazarse a los lugares que le sean asignados en 
cumplimiento del objeto contractual.</t>
  </si>
  <si>
    <t>14-46-101135071</t>
  </si>
  <si>
    <t>DOTA-117-2025</t>
  </si>
  <si>
    <t>CO1.PCCNTR.7489204</t>
  </si>
  <si>
    <t>2025-3-002994</t>
  </si>
  <si>
    <t>CARLOS GUILLERMO MARTIN NOVOA</t>
  </si>
  <si>
    <t>ESPECIALIZACIÓN EN INTERPRETACIÓN DE IMAGENES DE SENSORES REMOTOS</t>
  </si>
  <si>
    <t>carlos.martin@upra.gov.co</t>
  </si>
  <si>
    <t>Prestar servicios profesionales a la UPRA en el análisis de paisajes agropecuarios, desde su componente físico biótico y en la representación geográfica de fenómenos socioculturales ambientales y económicos-productivos, necesarios para la formulación de lineamientos, criterios e instrumentos encaminados a la gestión de paisajes agropecuarios a nivel nacional y territorial.</t>
  </si>
  <si>
    <t>1. Contribuir al diseño de lineamientos, criterios e instrumentos relacionadas con la gestión, ordenamiento y planificación de paisajes agropecuarios en el nivel nacional y territorial, desde los componentes de Sistema de información Geográfica (SIG), análisis integrado del paisaje, componente físico-biótico y de usos del suelo. 
2. Apoyar la construcción de instrumentos de gestión para paisajes agropecuarios en los territorios definidos por la UPRA desde el componente SIG, análisis integrado del paisaje, componente físico-biótico y de usos del suelo. 
3. Apoyar con insumos a la UPRA en comités, reuniones, talleres y demás, así como asistir a espacios y reuniones relacionadas con el objeto del contrato, cuando sea requerido. 
4. Apoyar el desarrollo de acciones de información, educación y comunicación de paisajes agropecuarios tanto al interior como fuera de la entidad. 
5. Generar insumos técnicos requeridos para la postilación de paisajes agropecuarios como Sistemas importantes del patrimonio agrícola mundial (SIPAM) en el país. 
6. Apoyar la elaboración de instrumentos encaminados a la promoción de paisajes agropecuarios como los catálogos entre otros, en los territorios priorizados por la UPRA. 
7. Apoyar a la Entidad en la emisión de conceptos técnicos y elaboración de respuestas a requerimientos de paisaje agropecuario desde el componente físico, biótico y geográfico, así como asistir a espacios y reuniones relacionadas con el objeto del contrato, cuando sea requerido. 
8. Elaborar documentos, presentaciones, conceptos, solicitudes de información, de análisis y elaborar los estándares apropiados para documentos técnicos (especificación técnica, informe calidad, metadato, entrega repositorio) cuando sea solicitado y organizar las evidencias técnicas del proceso a cargo, de acuerdo con la 
estructura de las TRD de la UPRA y las especificaciones de TIC._x000D_</t>
  </si>
  <si>
    <t>14-44-101229653</t>
  </si>
  <si>
    <t>DOTA-123-2025</t>
  </si>
  <si>
    <t>CO1.PCCNTR.7488297</t>
  </si>
  <si>
    <t>2025-3-002996</t>
  </si>
  <si>
    <t>FERNANDO ALIRIO ROA MONTAÑEZ</t>
  </si>
  <si>
    <t>ESPECIALIZACIÓN EN MERCADOS Y POLITICAS DE SUELO</t>
  </si>
  <si>
    <t>fernando830@hotmail.com</t>
  </si>
  <si>
    <t>Prestar servicios profesionales a la UPRA para apoyar la formulación, ajuste y difusión de lineamientos, instrumentos, documentos y herramientas relacionados con el Ordenamiento Territorial Agropecuario desde el ámbito territorial.</t>
  </si>
  <si>
    <t>1. Aportar insumos para la formulación de documentos técnicos e instrumentos relacionados con la implementación de las áreas de protección para la producción de alimentos - APPA y/o las áreas de especial interés para proteger el derecho humano a la alimentación en los territorios priorizados. 
2. Formular, ajustar y/o diseñar los lineamientos, guías, instrumentos y documentos de ordenamiento territorial a nivel nacional, departamental y municipal cuando sea requerido. 
3. Brindar asesoría, asistencia técnica y/o capacitación a entes territoriales en ordenamiento territorial, en cumplimiento de los objetivos contemplados de la Estrategia territorial para el ordenamiento y el uso eficiente del suelo rural agropecuario –DOTA. 
4. Apoyar en la formulación de lineamientos, criterios e instrumentos relacionados con Paisaje Agropecuario, desde el componente de ordenamiento territorial. 
5. Asistir y gestionar los espacios interinstitucionales relacionados con el objeto del contrato, cuando sea requerido. 
6. Apoyar a la Entidad en la emisión de conceptos técnicos y elaboración de respuestas a requerimientos de Ordenamiento Territorial Agropecuario desde el ámbito territorial, así como asistir a espacios y reuniones relacionadas con el objeto del contrato, cuando sea requerido. 
7. Elaborar documentos, presentaciones, conceptos, solicitudes de información, de análisis y elaborar los estándares apropiados para documentos técnicos (especificación técnica, informe calidad, metadato, entrega repositorio) cuando sea solicitado y organizar las evidencias técnicas del proceso a cargo, de acuerdo con la estructura de las TRD de la UPRA y las especificaciones de TIC.</t>
  </si>
  <si>
    <t xml:space="preserve">
14-46-101135318</t>
  </si>
  <si>
    <t>DOTA-098-2025</t>
  </si>
  <si>
    <t>CO1.PCCNTR.7469368</t>
  </si>
  <si>
    <t>2025-3-002945</t>
  </si>
  <si>
    <t>VALENTINA MONTEALEGRE MELO</t>
  </si>
  <si>
    <t>vmontealegrem@unal.edu.co</t>
  </si>
  <si>
    <t>Prestar servicios profesionales a la UPRA en la elaboración de documentos técnicos e instrumentos que aportan a la coordinación de las políticas del Estado en las Zonas de Reserva Campesina y otras territorialidades.</t>
  </si>
  <si>
    <t>1. Concertar con el Supervisor un plan de trabajo individual y cronograma propuesto para la consecución del objeto contractual, teniendo en cuenta la programación y alcances 
definidos por la Dirección de Ordenamiento Social de la Propiedad y Mercado de Tierras de la UPRA, así como efectuar los ajustes al mismo en caso de ser requeridos.
2. Realizar aportes técnicos en el documento de análisis de mecanismos de seguimiento y evaluación de Planes de desarrollo sostenible y su armonización con otros instrumentos en el Ordenamiento territorial. 
3. Contribuir a la construcción de la metodología de la Unidad Agrícola Familiar para Zonas de Reserva Campesina.
4. Realizar contribuciones en mesas técnicas y escenarios enfocados en articulación y  puesta en marcha del Programa Nacional de Zonas de Reserva Campesina, así como  la construcción participativa de lineamientos de los Planes de Desarrollo Sostenible de las Zonas de Reserva.
5. Efectuar análisis de caracterizaciones de ordenamiento social de la propiedad y el 
componente productivo teniendo en cuenta las zonificaciones de aptitud nacional 
presentes en las Zonas de Reserva campesina y priorizaciones identificadas en los  Planes de Desarrollo Sostenible.
6. Apoyar desde el componente de ordenamiento territorial a la Dirección de  Ordenamiento de la Propiedad y Mercado de Tierras en la interacción con entidades  como Ministerio de Agricultura y Desarrollo Rural, Ministerio de Ambiente y Desarrollo Sostenible y otras entidades, en aras de coordinar las políticas del Estado en las Zonas  de Reserva Campesina, así como en los trabajos de campo requeridos para el  desarrollo del objeto del contrato. 
7. Identificar elementos clave del ordenamiento productivo en relación a las zonas y áreas  de protección para la producción de alimentos –ZAPPA y APPA, y los Planes de Desarrollo Sostenible de las Zonas de Reserva Campesina. 
8. Apoyar a la UPRA en espacios intersectoriales enfocados en el fortalecimiento de capacidades para las organizaciones comunitarias en los temas relacionados con Zonas de Reserva Campesina, Derecho Humano a la Alimentación, agricultura campesina familiar, étnica y comunitaria, agroecología, mujer rural y derechos campesinos. 
9. Realizar documentos, presentaciones, conceptos técnicos, solicitudes de información, de análisis y elaborar los estándares apropiados para documentos técnicos 
(especificación técnica, informe calidad, metadato, entrega repositorio) cuando sea solicitado y organizar las evidencias técnicas del proceso a cargo, de acuerdo con la estructura de las TRD de la UPRA 
10. Hacer entrega al supervisor del contrato, al finalizar la ejecución del mismo de todos  los documentos y bases de datos de los asuntos que le fueron asignados, de los que  tuvo conocimiento, o de cualquier otra información que le haya sido confiada en razón de la gestión, así como un informe final según el plan de actividades a desarrollar que resuma las actividades que desarrolló durante la ejecución del contrato. 
11. Cumplir con las metas establecidas en la Dirección de Ordenamiento Social de la Propiedad y Mercado de Tierras, de acuerdo con las necesidades establecidas en los temas relacionados con Agricultura campesina, familiar, étnica y comunitaria y Zonas 
de Reserva Campesina.
12. Las demás que se deriven del objeto contractual.</t>
  </si>
  <si>
    <t>14-44-101229724</t>
  </si>
  <si>
    <t>INFO-056-2025</t>
  </si>
  <si>
    <t>CO1.PCCNTR.7496119</t>
  </si>
  <si>
    <t>2025-3-003103</t>
  </si>
  <si>
    <t>EIMMER DAVID RAMIREZ SAEZ</t>
  </si>
  <si>
    <t>EDAVID.RAMIREZ@OUTLOOK.COM</t>
  </si>
  <si>
    <t>1. Apoyar las actividades de desarrollo de software y mantenimiento de aplicaciones web 
utilizando tecnologías web y frameworks
2. Apoyar las actividades de diseño y desarrollo de software de backend de aplicaciones 
utilizando lenguajes y frameworks 
3. Documentar el código y los procesos de desarrollo para facilitar el mantenimiento y futuras 
actualizaciones.
4. Las demás actividades asignadas por el supervisor asociadas al cumplimiento del objeto del 
contrato._x000D_</t>
  </si>
  <si>
    <t>21-46-101110367</t>
  </si>
  <si>
    <t>DOTA-124-2025</t>
  </si>
  <si>
    <t>CO1.PCCNTR.7487932</t>
  </si>
  <si>
    <t>2025-3-002997</t>
  </si>
  <si>
    <t>YONATHAN ALEJANDRO ROZO GONZÁLEZ</t>
  </si>
  <si>
    <t>GOBIERNO Y RELACIONES INTERNACIONALES</t>
  </si>
  <si>
    <t xml:space="preserve">MAGÍSTER EN ORDENAMIENTO URBANO - REGIONAL </t>
  </si>
  <si>
    <t>jonrozo@gmail.com</t>
  </si>
  <si>
    <t>14-44-101229678</t>
  </si>
  <si>
    <t>FOR-053-2025</t>
  </si>
  <si>
    <t>CO1.PCCNTR.7464536</t>
  </si>
  <si>
    <t>2025-3-003036</t>
  </si>
  <si>
    <t>LORENA MARYETH RODRÍGUEZ MARTÍNEZ</t>
  </si>
  <si>
    <t>LICENCIATURA EN DISEÑO TECNOLOGICO</t>
  </si>
  <si>
    <t>lorenam.rodriguezm@gmail.com</t>
  </si>
  <si>
    <t>Prestar servicios profesionales a la UPRA para desarrollar actividades asociadas a la comunicación gráfica, maquetación y diagramación de las publicaciones.</t>
  </si>
  <si>
    <t>1. Diagramar las publicaciones técnicas requeridas por la Asesoría de Comunicaciones haciendo uso de herramientas de maquetación y composición armónicas, en pro de la fácil compresión para los lectores, así como también la inserción de ajustes orto tipográficos a los que haya lugar. 
2. Elaborar portadas y portadillas, así como también piezas gráficas y elementos necesarios para la diagramación de las publicaciones, tales como infografías, mapas, esquemas o vectores. 
3. Contribuir en el desarrollo de piezas gráficas, presentaciones o infografías para la divulgación de las publicaciones generadas por el área técnica. 
4. Realizar la toma de fotografías y mejoramiento digital de imágenes que se requieran por parte del área técnica y que se encuentren asociadas al desarrollo gráfico de las publicaciones. 5. Cumplir las demás actividades que le requiera el supervisor relacionadas con el objeto del contrato.</t>
  </si>
  <si>
    <t>14-44-101229736</t>
  </si>
  <si>
    <t>DOTA-094-2025</t>
  </si>
  <si>
    <t xml:space="preserve">
CO1.PCCNTR.7488067</t>
  </si>
  <si>
    <t>2025-3-003005</t>
  </si>
  <si>
    <t>JEIMY LORENA GONZALEZ TELLEZ</t>
  </si>
  <si>
    <t>ESPECIALIZACIÓN EN ALTA GERENCIA DE EMPRESAS</t>
  </si>
  <si>
    <t>lorenagonzalezrc@gmail.com</t>
  </si>
  <si>
    <t>Prestar servicios profesionales a la UPRA desde el componente de ordenamiento territorial en la elaboración de documentos técnicos, lineamientos, y mecanismos que aporten a la dinamización de los Planes de Desarrollo Sostenible, e implementación de instrumentos de política pública para consolidación de los procesos de las Zonas de Reserva Campesina y otras territorialidades.</t>
  </si>
  <si>
    <t>1. Concertar con el supervisor del contrato un plan de actividades a desarrollar de forma individual para la consecución del objeto contractual, de acuerdo con la programación y alcances definidos por la UPRA y sus respectivos cronogramas de los proyectos en los que se interviene y realizar los ajustes a dicho plan en caso de ser requerido por parte de la supervisión. 
2. Aportar en la elaboración del documento de análisis de mecanismos de seguimiento y evaluación de Planes de desarrollo sostenible y su armonización con otros instrumentos en el Ordenamiento territorial. 
3. Participar desde el componente de ordenamiento territorial en mesas técnicas y escenarios enfocados en articulación y puesta en marcha del Programa Nacional de Zonas de Reserva Campesina y la validación de lineamientos de los Planes de Desarrollo Sostenible con el Ministerio de Agricultura y Desarrollo Rural y Ministerio de Ambiente y Desarrollo Sostenible. 
4. Apoyar en la elaboración de caracterizaciones de ordenamiento social de la propiedad y el componente productivo teniendo en cuenta los Planes de desarrollo sostenible y las zonificaciones de aptitud nacionales presentes en las Zonas de Reserva campesina. 
5. Apoyar la identificación de Zonas y Áreas de Protección para la Producción de alimentos, desde el componente agroecológico y de agricultura campesina, familiar, étnica y comunitaria. 
6. Aportar en la consolidación de la propuesta metodológica para el cálculo de la Unidad Agrícola Familiar en las Zonas de Reserva Campesina. 
7. Cumplir con las metas establecidas en la Dirección de Ordenamiento Social de la Propiedad y Mercado de Tierras, de acuerdo con las necesidades identificadas en los temas relacionados con Derecho Humano a la Alimentación, agricultura campesina familiar, étnica y comunitaria, agroecología, mujer rural, derechos campesinos y otras territorialidades campesinas.
8. Gestionar acciones de articulación con equipos de trabajo intra e interinstitucionales, así como, trabajos de campo relacionados y requeridos para el desarrollo del objeto  del contrato desde el componente de ordenamiento.
9. Elaborar documentos, presentaciones, conceptos técnicos, solicitudes de análisis de  información y elaborar los estándares apropiados para documentos técnicos 
(especificación técnica, informe calidad, metadato, entrega repositorio) cuando sea solicitado y organizar las evidencias técnicas del proceso a cargo, de acuerdo con la estructura de las TRD de la UPRA. 
10. Hacer entrega al supervisor del contrato, al finalizar la ejecución de este de todos los documentos y bases de datos de los asuntos que le fueron asignados, de los que tuvo  conocimiento, o de cualquier otra información que le haya sido confiada en razón de la gestión, así como un informe final según el plan de actividades a desarrollar que resuma las actividades que desarrolló durante la ejecución del contrato. 
11. Cumplir con las metas establecidas en la Dirección de Ordenamiento Social de la Propiedad y Mercado de Tierras, de acuerdo con las necesidades establecidas en los temas relacionados con Agricultura campesina, familiar, étnica y comunitaria y Zonas 
de Reserva Campesina.
12. Las demás que se deriven del objeto contractual.</t>
  </si>
  <si>
    <t>14-44-101229708</t>
  </si>
  <si>
    <t>DOTA-126-2025</t>
  </si>
  <si>
    <t>CO1.PCCNTR.7488097</t>
  </si>
  <si>
    <t>2025-3-003100</t>
  </si>
  <si>
    <t>DIANA CAROLINA HIGUERA MEJÍA</t>
  </si>
  <si>
    <t>dicahime@gmail.com</t>
  </si>
  <si>
    <t>Prestar servicios profesionales a la UPRA como apoyo al fortalecimiento de las entidades territoriales en el marco de la política sectorial agropecuaria.</t>
  </si>
  <si>
    <t>1. Concertar con el supervisor un plan de trabajo individual con actividades, productos, cronograma y propuestas de mejora del proceso en caso que existan, el cual debe ajustarlo en caso de requerírselo y entregarlo dentro del primer mes siguiente al inicio de la ejecución del contrato; así como deberá generar tanto los informes de gestión que le sean solicitados por la supervisión relacionados con el objeto del contrato y en función del plan de trabajo, como un informe final de gestión que describa las actividades desarrolladas, los productos generados y entregados en la ejecución del contrato, lecciones aprendidas y recomendaciones. 
2. Apoyar técnicamente las acciones de Gestión Territorial requeridas por la DOPMT de la UPRA para fortalecer la política sectorial agropecuaria. 
3. Apoyar las acciones de Gestión Territorial mediante la orientación y seguimiento a la ejecución de los memorandos de entendimiento encomendados, y realizar el reporte de avance de las actividades de cada una de las áreas de colaboración convenidas y programadas en los planes de trabajo establecidos entre los departamentos (Gobernaciones) y la UPRA. 
4. Apoyar la definición y consolidación del Plan de Acción de las agendas territoriales sectoriales por departamento cuya implementación será liderada por el MADR. 
5. Orientar y apoyar las solicitudes de gestión territorial en los territorios priorizados por la DOPMT de conformidad con la oferta institucional. 
6. Asistir y apoyar las reuniones relacionadas con la gestión adelantada por el equipo de trabajo de gestión territorial, como el seguimiento a actividades, capacitaciones, mesas técnicas y jornadas metodológicas que le sean asignadas relacionadas con el objeto del contrato. 
7. Elaborar documentos técnicos, presentaciones, conceptos, respuestas a requerimientos, solicitudes de información de análisis, informes de avance y elaborar los estándares de calidad apropiados para documentos técnicos cuando sea solicitado y organizar las evidencias técnicas del proceso a cargo de acuerdo con la estructura de las TRD de la UPRA.</t>
  </si>
  <si>
    <t>14-44-101229707</t>
  </si>
  <si>
    <t>FOR-061-2025</t>
  </si>
  <si>
    <t>CO1.PCCNTR.7491217</t>
  </si>
  <si>
    <t>2025-3-003248</t>
  </si>
  <si>
    <t>JOHN JAIRO MACHADO MUÑOZ</t>
  </si>
  <si>
    <t>LICENCIADO EN ESPAÑOL Y FILOLOGIA CLASICA</t>
  </si>
  <si>
    <t>Machadux@gmail.com</t>
  </si>
  <si>
    <t>Prestar servicios profesionales a la UPRA para realizar la revisión y corrección orto tipográfica y de estilo de las publicaciones técnicas establecidas por las direcciones técnicas de la entidad, durante la vigencia 2025.</t>
  </si>
  <si>
    <t>1. Realizar la corrección de estilo y revisión ortotipográfica de los contenidos que la entidad divulga. 
2. Contribuir y acompañar a servidores y contratistas de la entidad en temas como: uso de lenguaje claro, publicaciones, uso de estilo en imagen corporativa y todos aquellos relacionados. 
3. Hacer la revisión orto tipográfica de las piezas de comunicación, boletines y comunicados que se proyecten en la Asesoría de Comunicaciones. 
4. Realizar el seguimiento y revisión de la calidad en materia de corrección de estilo y revisión orto tipográfica en el marco de contratos celebrados con externos para la producción editorial de las publicaciones técnicas que generan las áreas misionales de la entidad. 
5. Programar y organizar las reuniones virtuales y/o presenciales necesarias para la coordinación de actividades del equipo de correctores o de los terceros contratados para ese fin. 
6. Cumplir las demás actividades que le requiera el supervisor relacionadas con el objeto del contrato</t>
  </si>
  <si>
    <t>14-44-101229734</t>
  </si>
  <si>
    <t>FOR-054-2025</t>
  </si>
  <si>
    <t xml:space="preserve">
CO1.PCCNTR.7491142</t>
  </si>
  <si>
    <t>2025-3-003242</t>
  </si>
  <si>
    <t>FABIO ERNESTO MOJICA CABALLERO</t>
  </si>
  <si>
    <t>info@madsector.com</t>
  </si>
  <si>
    <t>311 8843058</t>
  </si>
  <si>
    <t>1. Diagramar las publicaciones técnicas requeridas por la Asesoría de Comunicaciones haciendo uso de herramientas de maquetación y composición armónicas, en pro de la fácil compresión para los lectores, así como también la inserción de ajustes orto tipográficos a los que haya lugar. 
2. Elaborar portadas y portadillas, así como también piezas gráficas y elementos necesarios para la diagramación de las publicaciones, tales como infografías, mapas, esquemas o vectores. 
3. Contribuir en el desarrollo de piezas gráficas, presentaciones o infografías para la divulgación de las publicaciones generadas por el área técnica 
4. Realizar la toma de fotografías y mejoramiento digital de imágenes que se requieran por parte del área técnica y que se encuentren asociadas al desarrollo gráfico de las publicaciones. 
5. Cumplir las demás actividades que le requiera el supervisor relacionadas con el objeto del contrato.</t>
  </si>
  <si>
    <t>14-44-101229765</t>
  </si>
  <si>
    <t>FOR-042-2025</t>
  </si>
  <si>
    <t>CO1.PCCNTR.7490950</t>
  </si>
  <si>
    <t>2025-3-003231</t>
  </si>
  <si>
    <t>LUIS GABRIEL BARRERA MORENO</t>
  </si>
  <si>
    <t>ESPECIALIZACIÓN EN GERENCIA SOCIAL</t>
  </si>
  <si>
    <t>gabobarreramoreno@gmail.com</t>
  </si>
  <si>
    <t>Prestar servicios profesionales a la UPRA , para el cubrimiento periodístico y desarrollo de productos de comunicación sobre las actividades que adelanta la entidad en el desarrollo de la gestión de información TIC y Asesoría Técnica, enmarcadas en el Sistema Nacional de la Reforma Agraria</t>
  </si>
  <si>
    <t>1. Contribuir junto con la Asesoría de Comunicaciones en la planeación, organización y cobertura periodística de eventos, foros y otras actividades de la agenda interinstitucional del área TIC, con especial enfoque en la Mesa de Estadísticas Agropecuarias, Recia y Snuira. 
2.Participar junto con la Asesoría de Comunicaciones en la articulación con la Asesoría Técnica en el desarrollo de eventos internos y externos que divulguen los proyectos misionales adelantados por esta dependencia. 
3. Realizar el cubrimiento periodístico de las noticias generadas por la entidad (comunicados de prensa, parrilla de contenidos digitales, notas de televisión, cubrimiento logístico de eventos, magazín interno), así como su divulgación en medios de comunicación. 
4. Realizar seguimiento de noticias nacionales y regionales donde se divulgue información relevante para la UPRA y el sector agropecuario.
5. Cumplir las demás actividades que le requiera el supervisor relacionadas con el
objeto del contrato.</t>
  </si>
  <si>
    <t>14-44-101229712</t>
  </si>
  <si>
    <t>FOR-034-2025</t>
  </si>
  <si>
    <t>CO1.PCCNTR.7491200</t>
  </si>
  <si>
    <t>2025-3-003162</t>
  </si>
  <si>
    <t>WILFREDO ANTONIO GOMEZ CARRANZA</t>
  </si>
  <si>
    <t>antoniogomezcar@gmail.com</t>
  </si>
  <si>
    <t>FOR_034 Prestar servicios profesionales a la UPRA para apoyar las actividades de seguimiento y evaluación institucional como tercera línea defensa en el marco de la política de control interno del Modelo Integrado de Planeación y Gestión.</t>
  </si>
  <si>
    <t>1. Contribuir en la ejecución de auditoría en temas financieros, presupuestales, contable y tesorería u otros temas priorizados. 
2. Participar en actividades de promoción de la cultura del control interno 
3. Contribuir en el desarrollo de actividades de seguimiento por requerimiento legal o necesidad institucional 
4. Documentar las actividades y entregar todos los archivos de gestión. 
5. Cumplir las demás actividades que le requiera el supervisor relacionadas con el objeto del contrato.</t>
  </si>
  <si>
    <t>14-44-101229721</t>
  </si>
  <si>
    <t>DOTA-026-2025</t>
  </si>
  <si>
    <t>CO1.PCCNTR.7491810</t>
  </si>
  <si>
    <t>2025-3-003127</t>
  </si>
  <si>
    <t>GLORIA ESPERANZA LEÓN ARISTIZABAL</t>
  </si>
  <si>
    <t>MAGÍSTER EN CAMBIO CLIMÁTICO Y DESARROLLO SOSTENIBLE</t>
  </si>
  <si>
    <t>Glorialeon@gmail.com</t>
  </si>
  <si>
    <t>Prestar servicios profesionales a la UPRA para acompañar el proceso de construcción, adquisición, esquematización, verificación, modelación, y control de calidad de datos de clima y tiempo aplicados a la a la gestión de riesgos agropecuarios y a la prospectiva productiva.</t>
  </si>
  <si>
    <t xml:space="preserve"> 1. Elaborar de manera concertada con el supervisor un plan de trabajo junto con su respectivo cronograma en el que se especifiquen las actividades a realizar y documentos a entregar para la consecución del objeto contractual. 
2. Participar técnicamente en las citaciones a eventos internos o externos relacionados con el objeto del contrato. 
3. Asistir y documentar las reuniones de seguimiento periódicas con el equipo de trabajo que le sean asignadas, así como a jornadas de inducción sobre el proceso y avances de las temáticas del objeto del contrato. 
4. Conceptuar técnicamente y documentar las observaciones y ajustes solicitados, así como la consolidación de ajustes que sean requeridos relacionados con el objeto del contrato. 
5. Realizar, verificar y consolidar la información de clima y tiempo necesaria para los procesos relacionados con la gestión de riesgos agroclimaticos y la prospectiva espacial que le sean asignados. 
6. Realizar la revisión técnica, ajuste y seguimiento de los documentos generados en el contexto de convenios que realice la UPRA, relacionados con el objeto del contrato. 
7. Consolidar informes y solicitudes del estado de las variables agroclimáticas para realizar la gestión de riesgos agropecuarios. 
8. Realizar el control de calidad de datos e integración con otras fuentes disponibles, así como la estimación de variables climáticas a partir de otras variables de la tierra a partir de metodologías nacionales e internacionales 
9. Desarrollar los productos e implementación de las metodologías de espacialización de variables agroclimáticas por parte de la oficina TIC de la UPRA. 
10. Apoyar las labores administrativas de reporte de metas físicas, mapa de riesgos y avances de proyectos de inversión que le sean solicitados. 
11. Documentar la formulación o actualización del procedimiento del cual participa.</t>
  </si>
  <si>
    <t>14-44-101229718</t>
  </si>
  <si>
    <t>DOTA-052-2025.</t>
  </si>
  <si>
    <t>CO1.PCCNTR.7492174</t>
  </si>
  <si>
    <t>2025-3-003205</t>
  </si>
  <si>
    <t>JOSE LUIS MARTINEZ TUNARROZA</t>
  </si>
  <si>
    <t>jl.martinez.tunarroza@outlook.com</t>
  </si>
  <si>
    <t>DOTA_052 Prestar servicios profesionales a la UPRA en la elaboración de lineamientos y/o documentos técnicos como parte de los compromisos de la UPRA en la elaboración de Planes de ordenamiento productivos de territorios étnico colectivos u apoyos técnicos a estos grupos étnicos dentro de las funciones de la UPRA</t>
  </si>
  <si>
    <t xml:space="preserve">1.Participar en los diferentes espacios interinstitucionales, con el propósito de atender los requerimientos que sean realizados para el cumplimiento de las órdenes judiciales o solicitudes que emanen desde los territorios étnico-colectivos. 
2.Elaborar el diseño, revisión, actualización y/o ajustes de plan de trabajo, lineamientos, criterios y/o documentos técnicos, como insumos para la formulación de Planes de Ordenamiento Productivo Agropecuario que le sen asignados de acuerdo con las competencias de la UPRA. 
3.Apoyar la programación y logística de los talleres, socializaciones y/o reuniones que se efectúen con los actores estratégicos externos y con el territorio, en el marco de la formulación del Planes de Ordenamiento Productivo Agropecuario asignados 
4. Consolidar y entregar los requerimientos técnicos solicitados por las autoridades administrativas, judiciales y/o por particulares en el marco de las ordenes judiciales correspondientes a la formulación del Planes de Ordenamiento Productivo Agropecuario asignados. 
5.Elaborar las actas de las reuniones realizadas en el marco de la formulación del apoyo a la formulación de Planes de Ordenamiento Productivo Agropecuario de territorios colectivos y mantener actualizado el archivo documental incluyendo evidencias técnicas de los talleres, socializaciones y/o reuniones de acuerdo con la estructura de la TDR de la UPRA.
6.Contribuir con los grupos de trabajo de APPA desde el enfoque productivo, agrología/o reconversión productiva, aportando desde su perfil profesional en la construcción de lineamientos, criterios, herramientas y/o documentos técnicos que le sean requeridos.
7. Gestionar la documentación para la formulación o actualización del procedimiento del cual participa.
8. Las demás que sean asignadas y surjan como consecuencia de la ejecución del objeto contractual, entre ellas desplazarse a los lugares que le sean asignados.
</t>
  </si>
  <si>
    <t>14-44-101229723</t>
  </si>
  <si>
    <t>CONS-039-2025</t>
  </si>
  <si>
    <t>CO1.PCCNTR.7492860</t>
  </si>
  <si>
    <t>2025-3-003251</t>
  </si>
  <si>
    <t>DERLY CAROLINA HERNANDEZ ORTEGA</t>
  </si>
  <si>
    <t>Derlyhernandez01@gmail.com</t>
  </si>
  <si>
    <t>CONS-039 Prestar servicios profesionales a la UPRA para la atención de requerimientos de la UPRA, referidos a la planificación rural agropecuaria, aplicando técnicas y métodos de análisis espacial y estadísticos con énfasis en temas de tenencia</t>
  </si>
  <si>
    <t>1. Apoyar la atención de los requerimientos de análisis de información que le sean asignados; aplicando los procedimientos, guías y protocolos demás documentos de la UPRA; con énfasis en temas prediales. 
2. Apoyar la elaboración de salidas, presentaciones y demás documentos del área de análisis de información. 
3. Gestionar mensualmente los archivos y espacio en disco, documentando los casos que así lo ameriten. 
4. Explorar e implementar nuevas técnicas y métodos de análisis utilizando herramientas de IA, Phyton, Notebook, R studio, Posgres, entre otros, de acuerdo con las necesidades y directrices del supervisor(a).</t>
  </si>
  <si>
    <t>25-46-101039850</t>
  </si>
  <si>
    <t>CONS-021-2025</t>
  </si>
  <si>
    <t>CO1.PCCNTR.7492790</t>
  </si>
  <si>
    <t>2025-3-003257</t>
  </si>
  <si>
    <t>ANNY LISSETH GIRALDO SOLANO</t>
  </si>
  <si>
    <t>annysseth@hmail.com</t>
  </si>
  <si>
    <t>CONS-021 Prestar servicios profesionales a la UPRA para apoyar el desarrollo, implementación y documentación de técnicas y métodos de análisis estadísticos y geoespaciales, referidos a los temas de Prospectiva, Zonificación de aptitud Territorial, así como aquellos asociados al ordenamiento productivo y social de la propiedad rural.</t>
  </si>
  <si>
    <t>1. Apoyar la atención de los requerimientos de análisis de información que le sean asignados; aplicando los procedimientos, guías y protocolos demás documentos de la UPRA; con énfasis en temas de Prospectiva y Zonificación de aptitud Territorial, así como aquellos asociados al ordenamiento productivo y social de la propiedad rural. 
2. Apoyar la elaboración de salidas, presentaciones y demás documentos del área de análisis de información 
3. Gestionar mensualmente los archivos y espacio en disco, documentando los casos que así lo ameriten. 
4. Explorar e implementar nuevas técnicas y métodos de análisis utilizando herramientas de IA, Phyton, Notebook, R, Rstudio, Posgres, entre otros, de acuerdo con las necesidades y directrices del supervisor(a). 5. Presentar los informes parciales y final, así como aquellos que en desarrollo de las actividades sean solicitados por el supervisor(a).</t>
  </si>
  <si>
    <t xml:space="preserve">	21-46-101109744</t>
  </si>
  <si>
    <t>INFO-070-2025</t>
  </si>
  <si>
    <t>CO1.PCCNTR.7492598</t>
  </si>
  <si>
    <t>2025-3-003255</t>
  </si>
  <si>
    <t>CAROLINA CARDONA RAMIREZ</t>
  </si>
  <si>
    <t>caroldona80@gmail.com</t>
  </si>
  <si>
    <t>Prestar servicios profesionales a la UPRA para apoyar actividades del procedimiento de Ingeniería de Software relacionadas con las pruebas de usabilidad y diseño de la interfaz gráfica de usuario, definición de característica de los productos de software, elaboración de historias de usuario, gestión y priorización de las tareas del backlog.</t>
  </si>
  <si>
    <t>1.Apoyar las pruebas de usabilidad y el diseño de la interfaz gráfica de usuario y prototipado de los sistemas de Información de la UPRA 2.Apoyar el entendimiento de las necesidades de los interesados para la definición de las características de los productos de software y la generación de las historias de usuario y épicas requeridas por el procedimiento de Ingeniería de Software para los sistemas de información de la UPRA. 
3.Apoyar la gestión con los usuarios y partes interesadas en relación con las expectativas y los cambios de alcance de los productos de software a cargo, de acuerdo con el procedimiento de Ingeniería de software 
4.Apoyar la definición y priorización de las tareas del backlog de los proyectos de desarrollo de software acorde a los procedimientos establecidos en la UPRA 
5.Las demás actividades asignadas por el supervisor asociadas al cumplimiento del objeto del contrato</t>
  </si>
  <si>
    <t>52-44-101016559</t>
  </si>
  <si>
    <t>DOTA-073-2025</t>
  </si>
  <si>
    <t xml:space="preserve">
CO1.PCCNTR.7493363</t>
  </si>
  <si>
    <t>2025-3-003018</t>
  </si>
  <si>
    <t>DIEGO JULIAN PEÑA SANTANA</t>
  </si>
  <si>
    <t>julianpenasanta@gmail.com</t>
  </si>
  <si>
    <t>Prestar servicios profesionales a la UPRA para desarrollar las bases del componente ambiental del proyecto de trazabilidad en los mercados nacionales e internacionales que lo requieran.</t>
  </si>
  <si>
    <t>1.Apoyar, desde el componente ambiental, la conceptualización y estructuración del sistema de información de trazabilidad nacional y de mercados externos que lo exijan. 
2. Apoyar la consolidación de herramientas relacionadas con la respuesta del Estado en miras al cumplimiento al reglamento EU DR 1115 de 2023 y de otros mercados externos, desde el componente ambiental. 
3. Identificar y analizar variables ambientales que respondan a las necesidades de la trazabilidad del sector agropecuario. 
4. Apoyar la conceptualización y construcción del árbol de decisiones y matriz de medición de nivel de riesgo de incumplimiento, de acuerdo con la normatividad de acceso a mercados internacionales y desde la perspectiva ambiental. 
5. Apoyar el desarrollo metodológico para el cálculo de la UAF por Unidades Físicas Homogéneas, y otras herramientas de uso eficiente y ordenamiento social de la propiedad que requieran enfoque ambiental. 6. Orientar y apoyar las tareas de compilación, seguimiento y consolidación de respuestas a las PQR allegadas a la entidad, asociadas con temas de trazabilidad de productos agropecuarios. 
7. Identificar actores y entidades competentes y relevantes desde lo ambiental para el desarrollo del sistema de trazabilidad. 
8. Apoyar las tareas de actualización de la página web en lo concerniente a trazabilidad de productos agropecuarios. 
9. Asistir y apoyar las reuniones relacionadas con: seguimiento de actividades con equipo de trabajo, capacitaciones, mesas técnicas y jornadas metodológicas que le sean asignadas relacionadas con el objeto del contrato. 
10. Elaborar documentos, presentaciones, conceptos, respuestas a requerimientos, solicitudes de información de análisis, informes de avance y elaborar los estándares apropiados para documentos técnicos (especificación técnica, informe calidad, metadato, entrega repositorio) cuando sea solicitado y organizar las evidencias técnicas del proceso a cargo, de acuerdo con la estructura de las TRD de la UPRA</t>
  </si>
  <si>
    <t>14-44-101229729</t>
  </si>
  <si>
    <t>INFO-003-2025</t>
  </si>
  <si>
    <t>CO1.PCCNTR.7492956</t>
  </si>
  <si>
    <t>2025-3-003150</t>
  </si>
  <si>
    <t>RUTH VIVIANA LÓPEZ TRILLERAS</t>
  </si>
  <si>
    <t>ruvisi@hotmail.com</t>
  </si>
  <si>
    <t>Prestar servicios profesionales a la UPRA para apoyar la actividades de la Secretaria Técnica de la Mesa de Estadísticas Agropecuarias para implementación del Plan Estadístico Sectorial PES Agropecuario en la vigencia 2025, realizando el seguimiento y registro del avance de las actividades del mismo, y consolidado la actualización del diagnóstico de la oferta y demanda de la información estadística del sector agropecuario</t>
  </si>
  <si>
    <t xml:space="preserve">1. Apoyar la actualización periódica de los instrumentos de seguimiento y difusión conforme a los lineamientos y procedimientos establecidos por la UPRA.
2. Asegurar la consolidación, actualización, organización, disposición y publicación de los documentos producidos por la mesa en el micrositio de la de la UPRA, guardando la respectiva reserva de la información. El contratista asume los compromisos de confidencialidad sobre la misma.
3. Apoyar las actividades de articulación interinstitucional que surjan en el marco de la secretaría técnica de la mesa estadística sectorial.
4. Apoyar la preparación de los informes parciales y finales programados por el comité coordinador de la mesa, así como aquellos que en desarrollo de las actividades sean solicitados por el supervisor.
5. Las demás que sean asignadas por el(a) Supervisor(a), en desarrollo del objeto contractual.
</t>
  </si>
  <si>
    <t>11-46-101075670</t>
  </si>
  <si>
    <t>INFO-087-2025</t>
  </si>
  <si>
    <t>CO1.PCCNTR.7496456</t>
  </si>
  <si>
    <t>2025-3-003176</t>
  </si>
  <si>
    <t>KAREN STEFANY BUSTOS ESCOBAR</t>
  </si>
  <si>
    <t>karenbustosecobar0@gmail.com</t>
  </si>
  <si>
    <t>INFO-087 Prestar servicios profesionales a la UPRA para ejecutar actividades orientadas al fortalecimiento de la gestión del conocimiento y la innovación de la entidad.</t>
  </si>
  <si>
    <t xml:space="preserve">1. Apoyar la actualización periódica de los instrumentos de seguimiento y difusión conforme a 
los lineamientos y procedimientos establecidos por la UPRA. 
2. Asegurar la consolidación, actualización, organización, disposición y publicación de los 
documentos producidos por la mesa en el micrositio de la de la UPRA, guardando la respectiva 
reserva de la información. El contratista asume los compromisos de confidencialidad sobre la 
misma. 
3. Apoyar las actividades de articulación interinstitucional que surjan en el marco de la 
secretaría técnica de la mesa estadística sectorial. 
4. Apoyar la preparación de los informes parciales y finales programados por el comité 
coordinador de la mesa, así como aquellos que en desarrollo de las actividades sean 
solicitados por el supervisor. 
5. Las demás que sean asignadas por el(a) Supervisor(a), en desarrollo del objeto contractual. </t>
  </si>
  <si>
    <t>14-46-101135448</t>
  </si>
  <si>
    <t>INFO-084-2025</t>
  </si>
  <si>
    <t>CO1.PCCNTR.7493977</t>
  </si>
  <si>
    <t>2025-3-003104</t>
  </si>
  <si>
    <t xml:space="preserve">81112002 
81131502 </t>
  </si>
  <si>
    <t>JULIETH CAMILA FORERO CASTAÑEDA</t>
  </si>
  <si>
    <t>camiila.fc79@gmail.com</t>
  </si>
  <si>
    <t>Prestar servicios profesionales a la UPRA apoyar el desarrollo, documentación e implementación de la validación temática y verificación en terreno de los resultados de los flujos de procesamiento de datos de sensores remotos para el monitoreo de los cultivos definidos por la UPRA en el marco del sistema de Evaluaciones Agropecuarias Municipales</t>
  </si>
  <si>
    <t>1. Apoyar el seguimiento, estructuración y entrega de los avances y resultados del monitoreo y verificación de los cultivos priorizados según los estándares y procedimientos definidos por la entidad. 
2. Apoyar el desarrollo, implementación y documentación de los procesos de validación temática de los monitoreos realizados mediante algoritmos automatizados para el mapeo digital de los cultivos priorizados según lo definido por la entidad. 
3. Apoyar el desarrollo, implementación y documentación de algoritmos automatizados para la interpretación del monitoreo de los cultivos priorizados según lo definido por la entidad, así como la definición de estrategias de implementación asociadas al monitoreo de los cultivos
definidos por la UPRA.
4. Las demás actividades asignadas por el supervisor asociadas al cumplimiento del objeto del contrato._x000D_</t>
  </si>
  <si>
    <t>11-46-101075595</t>
  </si>
  <si>
    <t>DOTA-127-2025</t>
  </si>
  <si>
    <t>CO1.PCCNTR.7498257</t>
  </si>
  <si>
    <t>2025-3-003099</t>
  </si>
  <si>
    <t>SANDRA PATRICIA ACERO GUERRA</t>
  </si>
  <si>
    <t>sandra.acero82@gmail.com</t>
  </si>
  <si>
    <t>Prestar servicios profesionales a la UPRA como apoyo a la gestión territorial en el marco de la ejecución de los memorandos de entendimiento con las entidades territoriales departamentales</t>
  </si>
  <si>
    <t>14-44-101229714</t>
  </si>
  <si>
    <t>FOR-049-2025</t>
  </si>
  <si>
    <t>CO1.PCCNTR.7498249</t>
  </si>
  <si>
    <t>2025-3-003249</t>
  </si>
  <si>
    <t>83121700 
70131700
82141500</t>
  </si>
  <si>
    <t>IVAN ALEXIS GUIZA ARDILA</t>
  </si>
  <si>
    <t>Alexis.multimedia8@gmail.com</t>
  </si>
  <si>
    <t>Prestar servicios profesionales a la UPRA para gestionar productos gráficos interactivos, infográficos y multimediales, enmarcados en el plan de comunicaciones 2025, que resalten la gestión de información, la innovación y el cumplimiento de los objetivos de la entidad</t>
  </si>
  <si>
    <t>1. Elaborar animaciones atractivas y dinámicas para diferentes formatos digitales, utilizando herramientas de diseño y animación en 2D, 3D y motion graphics, que den cuenta de los proyectos tecnológicos, la gestión de la información y el cumplimiento de metas de la entidad. 
2. Elaborar piezas para sinergias digitales, web, email marketing, entre otras, dirigidas a las diferentes plataformas digitales de la entidad, adaptándose a las tendencias y formatos de cada red. 
3. Realizar la producción y edición audiovisual de productos dirigidos a televisión, radio y otras plataformas, sobre la información estratégica y misional de la UPRA, dando cumplimiento a las especificaciones técnicas requeridas para cada formato. 
4. Cumplir las demás actividades que le requiera el supervisor relacionadas con el objeto del contrato.</t>
  </si>
  <si>
    <t>14-46-101135466</t>
  </si>
  <si>
    <t>CONS-037-2025</t>
  </si>
  <si>
    <t xml:space="preserve">
CO1.PCCNTR.7497585</t>
  </si>
  <si>
    <t>2025-3-003202</t>
  </si>
  <si>
    <t>EDWIN ENRIQUE MARTINEZ CAMERO</t>
  </si>
  <si>
    <t>MAGÍSTER EN ANALISIS Y VISUALIZACIÓN DE DATOS MASIVOS</t>
  </si>
  <si>
    <t>Edwim.ec@gmail.com</t>
  </si>
  <si>
    <t>CONS-037 Prestar servicios profesionales a la UPRA para apoyar la asignación, atención y revisión de calidad, a los requerimientos de análisis de información, referidos al proceso de planificación rural agropecuaria a nivel nacional y territorial</t>
  </si>
  <si>
    <t>1. Apoyar al equipo de análisis de información en la asignación, revisión y consolidación de requerimientos, producto de las obligaciones de los contratos de los analistas asignados, según temática. 
2. Apoyar la atención de los requerimientos de análisis de información espaciales y estadísticos que le sean asignados. 
3. Apoyar la elaboración de presentaciones, informes y demás documentos del área de análisis de información, así como la adecuada gestión de archivos y espacio en disco. 
4. Efectuar el acompañamiento y consolidación de las iniciativas de Innovación de técnicas y métodos de análisis (IA, Phyton, Notebook, R studio,  Postgres, entre otros), desarrollados por los analistas asignados, según sus temáticas. 
5. Las demás que sean asignadas por el(a) Supervisor(a), en desarrollo del objeto contractual.</t>
  </si>
  <si>
    <t>51-46-101021254</t>
  </si>
  <si>
    <t>DOTA-133-2025</t>
  </si>
  <si>
    <t>CO1.PCCNTR.7489263</t>
  </si>
  <si>
    <t>2025-3-003098</t>
  </si>
  <si>
    <t>ELSA MARIA ACUÑA PARADA</t>
  </si>
  <si>
    <t>elsamary85@gmail.com</t>
  </si>
  <si>
    <t>Prestar servicios profesionales a la UPRA para consolidar y socializar la metodología para la identificación de predios ociosos y predios improductivos o subutilizados</t>
  </si>
  <si>
    <t xml:space="preserve">1. Concertar con el supervisor el plan de trabajo que contenga las actividades por realizar, productos entregables, cronograma de actividades y propuestas de mejora del proceso en caso de que existan, el cual se entregará dentro del primer mes siguiente al inicio de la ejecución del contrato, debiéndose efectuar los ajustes al mismo en caso de ser requeridos. 
2. Apoyar la elaboración de los documentos técnicos, anexos, formatos, y solicitudes de análisis, que sean requeridos para la consolidación de la metodología para la identificación de predios ociosos, subutilizados e improductivos. 
3. Definir los pasos subsiguientes del desarrollo metodológico de la metodología para implementar los conceptos restantes por analizar. 
4. Verificar que la metodología recoja elementos ya construidos en la UPRA en torno a ordenamiento productivo y social de la propiedad rural. 
5. Apoyar la validación en campo y con equipos de profesionales de entidades interesadas en la adopción y transferencia de la metodología, documentando todo el proceso. 
6. Apoyar la coordinación de las reuniones del equipo de trabajo y las que se realicen con otros profesionales de la UPRA, en torno a los alcances técnico y componentes de la metodología. 
7. Apoyar la gestión y participar en las reuniones o mesas de trabajo interinstitucional y con expertos sectoriales, desarrolladas para la presentación de la propuesta metodológica, la recepción de aportes y sugerencias; como las previstas para la validación de la metodología y la articulación interinstitucional en general. 
8. Apoyar la consecución y gestión del análisis de la información gráfica, cartográfica, alfanumérica y documental, necesaria para el desarrollo y cumplimiento del plan de trabajo por medio de los formatos, procedimientos y estándares definidos por la UPRA. 
9. Apoyar la coordinación del piloto de predios ociosos que validará la metodología, incluyendo aspectos como: selección de municipios, revisión de formatos o herramientas a aplicar, gestión de logística, e identificación de actores a contactar en 
territorio. 
10. Preparar lo necesario para los trabajos de trabajo de campo relacionados con el objeto del contrato y las actividades y gestiones requeridas para programar, convocar y documentar los ejercicios desarrollados y asistir a los mismos, e incorporar los resultados de las salidas de campo a la metodología. 
11. Apoyar el diligenciamiento de formatos del sistema de gestión integrado - SGI de la UPRA, como: especificaciones técnicas, metadatos, solicitud de análisis de 
información, informe técnico de reunión, actas de reunión, e informes de evaluación de calidad de los documentos técnicos y productos relacionados con el objeto del contrato. 
12. Elaborar los documentos, conceptos técnicos e informes solicitados por la UPRA relacionados con el objeto contractual. </t>
  </si>
  <si>
    <t>14-44-101229838</t>
  </si>
  <si>
    <t>CONS-036-2025</t>
  </si>
  <si>
    <t>CO1.PCCNTR.7504533</t>
  </si>
  <si>
    <t>2025-3-003250</t>
  </si>
  <si>
    <t>CARLOS MARIO CANO CAMPILLO</t>
  </si>
  <si>
    <t>kanocampillo@gmail.com</t>
  </si>
  <si>
    <t>CONS-036 Prestar servicios profesionales a la UPRA para apoyar el desarrollo, implementación y documentación de técnicas y métodos de análisis espacial así como optimización y automatización de procesos</t>
  </si>
  <si>
    <t>1. Apoyar la atención de los requerimientos de análisis espacial de los temas análisis situacional Zonificación de aptitud Territorial, así como aquellos asociados al ordenamiento productivo y social de la propiedad rural que le sean asignados. 
2. Apoyar la elaboración de plantillas, informes, presentaciones y demás documentos del área de análisis de información, así como la adecuada gestión de los archivos.</t>
  </si>
  <si>
    <t>14-44-101229770</t>
  </si>
  <si>
    <t>DOTA-137-2025</t>
  </si>
  <si>
    <t>CO1.PCCNTR.7497733</t>
  </si>
  <si>
    <t>2025-3-002998</t>
  </si>
  <si>
    <t>OSCAR FORERO ESQUIVEL</t>
  </si>
  <si>
    <t>oforeroesquivel@gmail.com</t>
  </si>
  <si>
    <t>Prestar servicios profesionales a la UPRA para contribuir al desarrollo y puesta en marcha de herramientas destinadas al monitoreo y evaluación de políticas públicas alineadas con la misión de la entidad, incluyendo la actualización y recolección de información necesaria para la formulación, cálculo, revisión y análisis de indicadores de línea base en el ámbito de la planificación rural agropecuaria</t>
  </si>
  <si>
    <t xml:space="preserve">1. Elaborar en conjunto con el supervisor un plan de trabajo individual orientado al cumplimiento del objeto contractual, ajustándose a la programación y lineamientos establecidos por la Dirección General de la UPRA a través de las Direcciones Técnicas. Realizar modificaciones al plan según sea necesario, garantizando que incluya acciones específicas para trabajar con y para los equipos temáticos de las Direcciones Técnicas, así como las líneas de trabajo priorizadas para el año 2025. 
2. Contribuir con el diseño y construcción de indicadores de la línea base para el ordenamiento social de la propiedad de la tierra rural, que incluyan la elaboración de informes, documentos técnicos y lineamientos, así como en la elaboración de líneas base relacionadas con la planificación del territorio con fines agropecuarios, conforme a las prioridades definidas por las direcciones técnicas de la UPRA.  
3. Contribuir metodológicamente al diseño y ejecución de la evaluación de la dinámica y funcionamiento del mercado de tierras rurales en Colombia, alineada con las políticas públicas priorizadas, para ello es necesario el análisis del alcance y aplicación de los instrumentos de evaluación, así como la puesta en marcha de los modelos económicos de las variables que permitan generar conclusiones y recomendaciones de políticas públicas que favorezcan la regularización y mejoren la productividad agropecuaria. 
4. Apoyar conceptualmente la realización de los estándares técnicos y de calidad requeridos por la entidad, orientados a la construcción y actualización de la línea base de las Direcciones Técnicas de la UPRA, según las cadenas y/o temas priorizados. Esto permitirá la formulación, análisis y medición de indicadores estratégicos que contribuirán a guiar las políticas del sector agropecuario. 
5. Consolidar un informe que presente la línea base de indicadores de Ordenamiento Social de la Propiedad hasta diciembre de 2025, incluyendo una sábana de indicadores de la línea base. El informe debe contener un inventario de los indicadores susceptibles de ser actualizados, así como el mantenimiento, revisión y ajuste necesarios según su pertinencia. 
6. Promover espacios de interacción, concertación y socialización con los equipos temáticos y las líneas de trabajo priorizadas para 2025, para cumplir con las tareas necesarias para el desarrollo de las actividades de Línea Base de la DOPMT y la DUESAT. De manera particular, colaborar con la oficina TIC para asegurar el adecuado procesamiento de la información, así como la revisión, aprobación y publicación de las fichas de seguimiento de los indicadores que forman parte de la línea base vinculada a los equipos temáticos y las líneas de trabajo priorizadas. 
7. Colaborar en el diseño e implementación de un sistema de Gestión Territorial que permita el seguimiento y evaluación de los mecanismos de articulación con los territorios, incluyendo el monitoreo de las Áreas de Protección para la Producción de Alimentos (APPA) y los sistemas estratégicos de paisaje agropecuario, así como las políticas y proyectos que lo requieran de acuerdo a las prioridades definidas por la DOPMT. El 
propósito de este sistema es guiar la gestión hacia la obtención de resultados, asegurar la sostenibilidad de las inversiones públicas y optimizar la asignación de recursos en el sector agropecuario. 
8. Participar en las salidas de campo y en la consulta con los actores, conforme a las necesidades de las Direcciones Técnicas, particularmente en los procesos de evaluación de las políticas públicas priorizadas en el mercado de tierras rurales. Examinar los datos obtenidos y realizar las acciones correspondientes que faciliten el análisis de la información. 
9. Contribuir, de acuerdo a las indicaciones de las Direcciones Técnicas y/o el supervisor del contrato, en actividades de reinducción, socializaciones y capacitaciones, y en la creación de presentaciones vinculadas al seguimiento y evaluación, considerando las metodologías utilizadas por el equipo de trabajo. 
10. Participar, cuando haya lugar, en reuniones y otras actividades para apoyar a la UPRA, brindando asistencia verbal o por escrito, sugiriendo instrumentos y emitiendo conceptos sobre los temas incluidos en el contrato desde el enfoque temático. 
11. Entregar un informe final conforme al plan de trabajo, que sintetice los productos entregados y las actividades ejecutadas durante el contrato, y en el que se incluyan las conclusiones, recomendaciones y lecciones aprendidas. </t>
  </si>
  <si>
    <t>14-44-101229901</t>
  </si>
  <si>
    <t>DOTA-140-2025</t>
  </si>
  <si>
    <t>CO1.PCCNTR.7507803</t>
  </si>
  <si>
    <t>2025-3-003064</t>
  </si>
  <si>
    <t>JUAN KAMILO QUIROGA VEGA</t>
  </si>
  <si>
    <t>ESPECIALIZACIÓN EN DESARROLLO Y GERENCIA INTEGRAL DE PROYECTOS</t>
  </si>
  <si>
    <t>Kamilo.quirogav@gmail.com</t>
  </si>
  <si>
    <t>Prestar servicios profesionales a la UPRA para apoyar desde el componente estadístico, econométrico y económico, los análisis del comportamiento del mercado de tierras rurales y de la evaluación de su dinámica frente a las políticas de regulación priorizadas de ordenamiento social, productivo y territorial</t>
  </si>
  <si>
    <t xml:space="preserve">1. Concertar con el supervisor un plan de trabajo individual para la consecución del objeto 
contractual, atendiendo la programación y alcances definidos por la Dirección de 
Ordenamiento Social de la Propiedad y Mercado de Tierras de la UPRA, y el cronograma 
establecido por la UPRA, así como realizar los ajustes al mismo en caso de ser requerido. 
2. Apoyar con análisis estadísticos y econométricos el seguimiento a la dinámica y 
comportamiento del mercado de tierras rurales en Colombia, haciendo uso de técnicas e 
instrumentos adecuados para el propósito.  
3. Apoyar la elaboración y aplicación de la evaluación de las políticas públicas de regulación 
del mercado de tierras rurales priorizadas, mediante identificación de fuentes primarias y 
secundarias, recolección y sistematización de información con técnicas de depuración y 
validación, y aseguramiento de la integridad, consistencia y trazabilidad de los datos para 
su posterior análisis, Tierras y  trabajos de campo requeridos para el desarrollo del contrato. 
4. Participar en el análisis económico para la interpretación de resultados estadísticos y 
econométricos en el marco de la evaluación de las políticas de regulación del mercado de 
tierras rurales priorizadas. 
5. Apoyar en la elaboración, revisión y actualización de documentos técnicos, mapas, análisis 
alfanuméricos, validaciones gráficas y demás insumos generados por la UPRA y otras 
entidades. 
6. Apoyar las solicitudes de análisis, gestión y almacenamiento de información relacionadas 
con la evaluación de política del mercado de tierras rurales, específicamente en el 
desarrollo de la Estrategia de Ordenamiento Rural Agropecuario y efectuar la revisión y 
retroalimentación a los resultados.  
7. Apoyar el diligenciamiento de formatos, facilitativos y del SGI de la UPRA, como: 
estándares de calidad (especificaciones técnicas, metadatos e informes de evaluación de 
calidad) de los documentos técnicos y geográficos, informe técnico de reunión, actas de 
reunión, estructuración y seguimiento de proyectos operativos y participar en las jornadas 
metodológicas y entrenamiento en el puesto de trabajo. 8. Participar en las jornadas metodológicas y entrenamiento en el puesto de trabajo y 
contribuir desde el componente temático a la DOPMT en la interacción con los diferentes 
equipos de trabajo. 
9. Realizar el cargue en el SECOP de documentos relacionados con los pagos realizados por 
la entidad.  
10. Elaborar un informe final que sintetice el contenido de los documentos objeto del contrato. </t>
  </si>
  <si>
    <t>CHU-100041498</t>
  </si>
  <si>
    <t>DOTA-141-2025</t>
  </si>
  <si>
    <t>CO1.PCCNTR.7510300</t>
  </si>
  <si>
    <t>2025-3-003387</t>
  </si>
  <si>
    <t>LINDA CATHERINE RIVERA GOMEZ</t>
  </si>
  <si>
    <t>Agrosemilla000@gmail.com</t>
  </si>
  <si>
    <t>Prestar servicios profesionales para apoyar a la UPRA en la evaluación de las políticas públicas de regulación del Mercado de Tierras Rurales, en las dimensiones de ordenamiento social, productivo y territorial y generar recomendaciones que contribuyan a incrementar la productividad y competitividad del sector agropecuario</t>
  </si>
  <si>
    <t xml:space="preserve">1. Concertar con el supervisor un plan de trabajo individual para la consecución del objeto 
contractual, atendiendo la programación y alcances definidos por la Dirección de Ordenamiento 
Social de la Propiedad y Mercado de Tierras de la UPRA, y el cronograma establecido por la 
UPRA, así como realizar los ajustes al mismo en caso de ser requerido. 
2. Realizar análisis detallados de las políticas relacionadas con el ordenamiento social, territorial 
y productivo, incluyendo, entre otros, instrumentos como la reforma agraria, la unidad agrícola 
familiar, los planes de desarrollo con enfoque territorial y planes de ordenamiento territorial, 
para identificar sus resultados y efectos en el mercado de tierras rurales.  
3. Apoyar los procesos de levantamiento de información cualitativa mediante: entrevistas a 
actores clave; grupos focales con representantes del sector; y revisión documental de rutas y 
experiencias institucionales, y trabajos de campo requeridos para el desarrollo del contrato. 
4. Contribuir a la formulación y desarrollo de la estrategia de recolección de información para las 
dimensiones de ordenamiento social, Territorial y productivo del Mercado de tierras rurales en 
Colombia, incluyendo fuentes de información primarias y secundarias, métodos de 
levantamiento de datos cuantitativos y cualitativos e Indicadores claves para el análisis. 
5. Apoyar en el procesamiento y análisis de la información recopilada que permitan evaluar 
resultados en las dimensiones de ordenamiento social, territorial y productivo de las políticas 
de regulación del mercado de tierras rurales e identificar patrones de comportamiento del 
mercado de tierras. 
6. Apoyar con el diseño de recomendaciones específicas y viables para mejorar las políticas de 
regulación priorizadas, basadas en el análisis de las brechas identificadas en el marco del 
Mercado de Tierras Rurales. 
7. Participar y contribuir en la consolidación del informe final de evaluación, asegurando la 
inclusión de observaciones o hallazgos relevantes y recomendaciones estratégicas que 
respondan a los objetivos de la evaluación y fortalezcan el marco regulatorio del Mercado de 
Tierras Rurales y actividades relacionadas con la socialización de resultados. 8. Participar en las jornadas metodológicas y entrenamiento en el puesto de trabajo y contribuir 
desde el componente temático a la DOPMT en la interacción con los diferentes equipos de 
trabajo. 
9. Realizar el cargue en el SECOP de documentos relacionados con los pagos realizados por la 
entidad.  
10. Elaborar un informe final que sintetice el contenido de los documentos objeto del contrato. </t>
  </si>
  <si>
    <t>CBC-100064632</t>
  </si>
  <si>
    <t>INFO-035-2025</t>
  </si>
  <si>
    <t>CO1.PCCNTR.7510882</t>
  </si>
  <si>
    <t>2025-3-003420</t>
  </si>
  <si>
    <t xml:space="preserve">81112007
81121502 </t>
  </si>
  <si>
    <t>DIEGO ALFONSO PEDROZA CASTRO</t>
  </si>
  <si>
    <t>ingdiegopedroza@gmail.com</t>
  </si>
  <si>
    <t>INFO-035 Prestar servicios profesionales a la UPRA para apoyar la gestión técnica de los equipos de desarrollo de software en la planificación, definición de recursos, supervisión de las tareas de desarrollo, arquitectura, despliegues y calidad de código fuente, acorde a los lineamientos y procedimientos adoptados en la entidad</t>
  </si>
  <si>
    <t xml:space="preserve">1.Apoyar la gestión y seguimiento de los equipos de proyectos del dominio de sistemas de 
información, en las actividades de planeación, estimación, distribución y priorización de tareas 
del ciclo de vida de desarrollo de software, acorde a los procedimientos y lineamientos 
establecidos en la UPRA. 2.Apoyar las revisiones de calidad del código fuente y la adecuada integración, documentación 
y versionamiento de los componentes de software de los sistemas de información, mediante 
el uso de las herramientas y plataformas dispuestas por la entidad. 
3. Apoyar el diseño de la arquitectura de los sistemas de información de la UPRA, asegurando 
que se cumplan los estándares de calidad, seguridad y escalabilidad definidos en la entidad. 
4.Participar en el análisis, construcción y socialización de tecnologías, herramientas, 
metodologías innovadoras que puedan ser adoptadas para optimizar los procesos y mejorar 
la eficiencia de los sistemas de información de la Entidad. 
5.Las demás actividades asignadas por el supervisor asociadas al cumplimiento del objeto del 
contrato 
6. Apoyar la supervisión de la elaboración y actualización de la documentación técnica de los 
proyectos, incluyendo manuales, especificaciones técnicas y procedimientos o lineamientos 
para facilitar el mantenimiento y la continuidad operativa. </t>
  </si>
  <si>
    <t>21-46-101110283</t>
  </si>
  <si>
    <t>INFO-031-2025</t>
  </si>
  <si>
    <t>CO1.PCCNTR.7513035</t>
  </si>
  <si>
    <t>2025-3-002836</t>
  </si>
  <si>
    <t xml:space="preserve">70131702 
70131704 </t>
  </si>
  <si>
    <t>JUAN CARLOS PATIÑO MOLLER</t>
  </si>
  <si>
    <t>VETERINARIO</t>
  </si>
  <si>
    <t>q_idagro@hotmail.com</t>
  </si>
  <si>
    <t>INFO-031 Prestar servicios profesionales a la UPRA en la recolección, registro, y análisis de información relacionada con precios en primer mercado y productos priorizados por la entidad</t>
  </si>
  <si>
    <t xml:space="preserve">1. Realizar la recolección de información de los precios en primer mercado de acuerdo con la 
planeación del operativo de campo. 
2. Generar y consolidar la documentación asociada al proceso operativo, incluyendo reportes 
de cubrimiento, recomendaciones de mejora e indicadores de seguimiento de los municipios 
asignados. 
3. Implementar los instrumentos de captura de información diseñados para Precios en primer 
mercado. 
4. Dar cumplimiento a los criterios de calidad implementados en el registro y captura de 
información. 
5. Elaborar documentos de analítica desde el territorio que integren información relevante al 
proyecto, para los productos y municipios asignados de acuerdo con la planeación del 
operativo de campo. 
6. Las demás asignadas por su supervisor, relacionadas con el objeto del contrato. </t>
  </si>
  <si>
    <t>14-44-101229853</t>
  </si>
  <si>
    <t>INFO-027-2025</t>
  </si>
  <si>
    <t>CO1.PCCNTR.7508382</t>
  </si>
  <si>
    <t>2025-3-002978</t>
  </si>
  <si>
    <t>DIEGO FABIAN CUEVAS LARA</t>
  </si>
  <si>
    <t>diego_cuevas17@hotmail.com</t>
  </si>
  <si>
    <t>INFO-027 Prestar servicios profesionales a la UPRA en la recolección, registro, y análisis de información relacionada con precios en primer mercado y productos priorizados por la entidad</t>
  </si>
  <si>
    <t>1. Realizar la recolección de información de los precios en primer mercado de acuerdo con la 
planeación del operativo de campo. 
2. Generar y consolidar la documentación asociada al proceso operativo, incluyendo reportes 
de cubrimiento, recomendaciones de mejora e indicadores de seguimiento de los municipios 
asignados. 
3. Implementar los instrumentos de captura de información diseñados para Precios en primer 
mercado. 
4. Apoyar el cumplimiento de los criterios de calidad implementados en el registro y captura 
de información. 
5. Elaborar documentos de analítica desde el territorio que integren información relevante al 
proyecto, para los productos y municipios asignados de acuerdo con la planeación del 
operativo de campo. 
6. Y las demás asignadas por su supervisor, relacionadas con el objeto del contrato.</t>
  </si>
  <si>
    <t>14-44-101229854</t>
  </si>
  <si>
    <t>INFO-030-2025</t>
  </si>
  <si>
    <t>CO1.PCCNTR.7513585</t>
  </si>
  <si>
    <t>2025-3-002985</t>
  </si>
  <si>
    <t>LUIS ALFONSO ACERO ESTRADA</t>
  </si>
  <si>
    <t>laacero@unal.edu.co</t>
  </si>
  <si>
    <t>300 5 67 55 58</t>
  </si>
  <si>
    <t>INFO-030 Prestar servicios profesionales a la UPRA en la recolección, registro, y análisis de información relacionada con precios en primer mercado y productos priorizados por la entidad</t>
  </si>
  <si>
    <t xml:space="preserve">1. Realizar la recolección de información de los precios en primer mercado de acuerdo con la 
planeación del operativo de campo. 
2. Generar y consolidar la documentación asociada al proceso operativo, incluyendo reportes 
de cubrimiento, recomendaciones de mejora e indicadores de seguimiento de los municipios 
asignados. 
3. Implementar los instrumentos de captura de información diseñados para Precios en primer 
mercado. 
4. Apoyar el cumplimiento de los criterios de calidad implementados en el registro y captura 
de información. 
5. Elaborar documentos de analítica desde el territorio que integren información relevante al 
proyecto, para los productos y municipios asignados de acuerdo con la planeación del 
operativo de campo. 6. Y las demás asignadas por su supervisor, relacionadas con el objeto del contrato. </t>
  </si>
  <si>
    <t>14-44-101229876</t>
  </si>
  <si>
    <t>CONS-026-2025.</t>
  </si>
  <si>
    <t>CO1.PCCNTR.7514617</t>
  </si>
  <si>
    <t xml:space="preserve"> 2025-3-003203</t>
  </si>
  <si>
    <t>EDWARD ALEJANDRO MORENO BOJACA</t>
  </si>
  <si>
    <t>ESPECIALIZACIÓN EN ORDENAMIENTO Y GESTIÓN INTEGRAL DE CUENCAS HIDROGRAFICAS</t>
  </si>
  <si>
    <t>eamorenob@gmail.com</t>
  </si>
  <si>
    <t>CONS-026 Prestar servicios profesionales a la UPRA para apoyar el desarrollo, implementación y documentación de técnicas y métodos de análisis estadísticos y geoespaciales, referidos a los temas de zonificaciones de aptitud, gestión de la información agropecuaria así como aquellos asociados al ordenamiento productivo y social de la propiedad rural.</t>
  </si>
  <si>
    <t>1. Apoyar la atención de los requerimientos de análisis geoespaciales y estadísticos de los temas de gestión de la información agropecuaria, zonificaciones de aptitud, así como aquellos asociados al ordenamiento productivo y social de la propiedad rural o que le sean asignados. 2. Apoyar la elaboración de plantillas, informes, presentaciones y demás documentos del área de análisis de información, así como la adecuada gestión de los archivos.</t>
  </si>
  <si>
    <t>14-44-101229918</t>
  </si>
  <si>
    <t>DOTA-138-2025</t>
  </si>
  <si>
    <t>CO1.PCCNTR.7506918</t>
  </si>
  <si>
    <t>2025-3-003212</t>
  </si>
  <si>
    <t>LUZ AMPARO FONSECA PRADA</t>
  </si>
  <si>
    <t>luz.fonsecaprada@gmail.com</t>
  </si>
  <si>
    <t>Prestación de servicios profesionales a la UPRA para el análisis económico y el direccionamiento estratégico en la evaluación de políticas de regulación de la dinámica y el funcionamiento del mercado de tierras rurales en Colombia, con énfasis en el ordenamiento social, productivo y territorial, así como en la formulación de recomendaciones para el ajuste a dichas políticas, que orienten su regularización y mejorar la productividad del sector agropecuario</t>
  </si>
  <si>
    <t xml:space="preserve">1. Concertar con el supervisor un plan de trabajo individual para la consecución del objeto 
contractual, atendiendo la programación y alcances definidos por la Dirección de 
Ordenamiento Social de la Propiedad y Mercado de Tierras de la UPRA, y el 
cronograma establecido por la UPRA, así como realizar los ajustes al mismo en caso 
de ser requerido. 
2. Apoyar la propuesta del marco conceptual y metodológico para el análisis del 
componente económico de la evaluación de la regulación del mercado de tierras 
rurales, identificando variables críticas territoriales de contextos regionales 
competitivos. 
3. Contribuir a la formulación y desarrollo de la estrategia de recolección de información 
económica, incluyendo fuentes de información primarias y secundarias, métodos de 
levantamiento de datos cuantitativos y cualitativos e Indicadores económicos claves 
para el análisis; así como participar en los trabajos de campo requeridos para el 
desarrollo del contrato. 
4. Apoyar en el procesamiento y análisis económico de la información recopilada en 
desarrollo de la evaluación, mediante herramientas estadísticas para: evaluar 
resultados económicos de las políticas de regulación; identificar patrones de 
comportamiento del mercado de tierras; y medir la correlación entre desempeño de la 
actividad agropecuaria frente a los contextos territoriales. 
5. Recomendar modelos de proyección económica que permitan simular escenarios 
alternativos de regulación y estimar sus potenciales efectos en el desarrollo rural y 
territorial. 
6. Apoyar la elaboración de un documento técnico de resultados de evaluación de las 
políticas de regulación del mercado de tierras rurales priorizadas, que contenga: 
análisis detallado de problemas y causas económicos; interpretación de resultados; y 
recomendaciones específicas de política pública para optimizar la regulación del 
mercado de tierras y apoyar las actividades relacionadas con la socialización de 
resultados. 
7. Participar en las jornadas metodológicas y entrenamiento en el puesto de trabajo y 
contribuir desde el componente temático a la DOPMT en la interacción con los 
diferentes equipos de trabajo. 
8. Realizar el cargue en el SECOP de documentos relacionados con los pagos realizados 
por la entidad.   9. Elaborar un informe final que sintetice el contenido de los documentos objeto del contrato. </t>
  </si>
  <si>
    <t>14-44-101229894</t>
  </si>
  <si>
    <t>DOTA-139-2025</t>
  </si>
  <si>
    <t>CO1.PCCNTR.7500119</t>
  </si>
  <si>
    <t>2025-3-003214</t>
  </si>
  <si>
    <t>IVAN EDUARDO MATIZ SANCHEZ</t>
  </si>
  <si>
    <t>DERECHO</t>
  </si>
  <si>
    <t>MAGÍSTER EN PLANEACIÓN PARA EL DESARROLLO</t>
  </si>
  <si>
    <t>i.matiz@hotmail.com</t>
  </si>
  <si>
    <t>Prestar servicios profesionales a la UPRA para apoyar la evaluación de políticas de regulación de la dinámica y el funcionamiento del mercado de tierras rurales en Colombia en los ámbitos del ordenamiento social, productivo y territorial, con énfasis en el análisis normativo, institucional y de efectividad de la intervención pública, así como en la formulación de recomendaciones para el ajuste a dichas políticas en estos componentes</t>
  </si>
  <si>
    <t>1. Concertar con el supervisor un plan de trabajo individual para la consecución del objeto 
contractual, atendiendo la programación y alcances definidos por la Dirección de 
Ordenamiento Social de la Propiedad y Mercado de Tierras de la UPRA, y el 
cronograma establecido por la UPRA, así como realizar los ajustes al mismo en caso 
de ser requerido. 
2. Proponer el marco jurídico-metodológico de la evaluación, estableciendo: línea base 
normativa actual; análisis comparativo de marcos regulatorios; identificación de vacíos 
legales, superposiciones y oportunidades de mejora. 
3. Contribuir con el diseño de la estrategia metodológica para la evaluación, que incluya: 
definición de instrumentos de recolección de información cualitativa; protocolo de 
análisis de contenidos normativos e institucionales; y criterios de valoración de los 
resultados de la regulación. 
4. Apoyar la coordinación de los procesos de levantamiento de información cualitativa 
mediante: entrevistas a actores clave; grupos focales con representantes del sector; y 
revisión documental de rutas y experiencias institucionales, y trabajos de campo 
requeridos para el desarrollo del contrato. 
5. Apoyar el análisis jurídico-institucional que contemple: evaluación de capacidades 
institucionales y de coordinación; análisis de coherencia normativa; e identificación de 
obstáculos legales para la implementación. 
6. Apoyar la elaboración de un documento técnico de resultados de evaluación de las 
políticas de regulación del mercado de tierras rurales priorizadas, que contenga: 
sistematización 
de problemas y causas; análisis jurídico-institucional; 
recomendaciones para el ajuste normativo y sobre el componente institucional; y 
propuestas de lineamientos e instrumentos de política pública y actividades 
relacionadas con la socialización de resultados. 
7. Apoyar con el diseño de recomendaciones específicas y viables para mejorar las 
políticas de regulación priorizadas, basadas en el análisis de las brechas identificadas 
en el marco del Mercado de Tierras Rurales. 
8. Participar en las jornadas metodológicas y entrenamiento en el puesto de trabajo y 
contribuir desde el componente temático a la DOPMT en la interacción con los 
diferentes equipos de trabajo.9. Realizar el cargue en el SECOP de documentos relacionados con los pagos realizados 
por la entidad.  
10. Elaborar un informe final que sintetice el contenido de los documentos objeto del 
contrato.</t>
  </si>
  <si>
    <t>51-46-101021272</t>
  </si>
  <si>
    <t>INFO-010-2025</t>
  </si>
  <si>
    <t>CO1.PCCNTR.7511067</t>
  </si>
  <si>
    <t>2025-3-003421</t>
  </si>
  <si>
    <t>CARLOS EDMUNDO CHARRY RAMIREZ</t>
  </si>
  <si>
    <t>charrycarlos8316@hotmail.com</t>
  </si>
  <si>
    <t>INFO-010 Prestar servicios profesionales a la UPRA en el desarrollo y fortalecimiento de las Evaluaciones Agropecuarias Municipales - EVA, brindando asistencia a los municipios y fuentes locales en la recolección y seguimiento de la información agrícola, conforme a los lineamientos operativos y de calidad</t>
  </si>
  <si>
    <t>1. Consolidar y actualizar los directorios de actores y usuarios de las EVA, asegurando información vigente y precisa en los niveles local, regional y gremial. 2. Realizar acompañamiento a los municipios para el diligenciamiento de los instrumentos diseñados por las EVA, asegurando la correcta interpretación de los lineamientos establecidos. 3. Documentar las experiencias, buenas prácticas y recomendaciones en el desarrollo del operativo de las EVA.4. Participar en la revisión de la información recolectada en las EVA, verificando su calidad y 
cobertura conforme a los criterios establecidos. 
5. Apoyar la implementación de instrumentos que orienten a los municipios respecto a los 
conceptos, proceso y cierre de las EVA. 
6. Apoyar la implementación del plan piloto de las EVA mediante la recolección presencial de 
información agrícola en los municipios seleccionados por la UPRA, conforme a la metodología 
definida, y la elaboración de los reportes necesarios para el seguimiento y control del proceso. 
7. Las demás asignadas por su supervisor, relacionadas con el objeto del contrato.</t>
  </si>
  <si>
    <t>14-44-101229855</t>
  </si>
  <si>
    <t>INFO-016-2025</t>
  </si>
  <si>
    <t>CO1.PCCNTR.7513545</t>
  </si>
  <si>
    <t>2025-3-003425</t>
  </si>
  <si>
    <t>70131702 
70131704</t>
  </si>
  <si>
    <t>ROGELIO DE JESUS BEDOYA AGUDELO</t>
  </si>
  <si>
    <t>ECONOMIA INDUSTRIAL</t>
  </si>
  <si>
    <t>bedoyarogelio54@gmail.com</t>
  </si>
  <si>
    <t>INFO-016 Prestar servicios profesionales a la UPRA en el desarrollo y fortalecimiento de las Evaluaciones Agropecuarias Municipales - EVA, brindando asistencia a los municipios y fuentes locales en la recolección y seguimiento de la información agrícola, conforme a los lineamientos operativos y de calidad</t>
  </si>
  <si>
    <t xml:space="preserve">1. Consolidar y actualizar los directorios de actores y usuarios de las EVA, asegurando información vigente y precisa en los niveles local, regional y gremial. 2. Realizar acompañamiento a los municipios para el diligenciamiento de los instrumentos diseñados por las EVA, asegurando la correcta interpretación de los lineamientos establecidos. 3. Documentar las experiencias, buenas prácticas y recomendaciones en el desarrollo del operativo de las EVA4. Participar en la revisión de la información recolectada en las EVA, verificando su calidad y 
cobertura conforme a los criterios establecidos. 
5. Apoyar la implementación de instrumentos que orienten a los municipios respecto a los 
conceptos, proceso y cierre de las EVA. 
6. Apoyar la implementación del plan piloto de las EVA mediante la recolección presencial de 
información agrícola en los municipios seleccionados por la UPRA, conforme a la metodología 
definida, y la elaboración de los reportes necesarios para el seguimiento y control del proceso. 
7. Las demás asignadas por su supervisor, relacionadas con el objeto del contrato. </t>
  </si>
  <si>
    <t>14-44-101229860</t>
  </si>
  <si>
    <t>DOTA-041-2025</t>
  </si>
  <si>
    <t xml:space="preserve">
CO1.PCCNTR.7512723</t>
  </si>
  <si>
    <t>2025-3-003361</t>
  </si>
  <si>
    <t>GABRIEL EDUARDO PARAMO ROCHA</t>
  </si>
  <si>
    <t>gpqrqmo@gmail.com</t>
  </si>
  <si>
    <t>DOTA_041 Prestar servicios profesionales a la UPRA desde el componente socioecosistémico, para la elaboración de los mapas de zonificación de aptitud para las cadenas priorizadas por la UPRA para el año 2025</t>
  </si>
  <si>
    <t xml:space="preserve">1. Entregar el plan de trabajo que contenga las actividades a realizar, entregables, marco 
conceptual, cronograma de actividades, el cual se entregara dentro del primer mes 
siguiente a la firma del acta de inicio. 
2. Revisar y elaborar desde el componente socioecosistémico los criterios y variables del 
recurso hídrico junto con el componente físico y el profesional en hidrología.3. Elaborar el marco metodológico mediante un documento donde se identifique y 
caracterice las variables y los criterios desde el componente socioecosistémico para las 
zonificaciones de los Tipos de Utilización de la Tierra priorizados por la UPRA. 
4. Definir, revisar y avalar los rangos de aptitud para las variables y criterios del componente 
socioecosistémico mediante una matriz, de los Tipos de Utilización de la Tierra 
priorizados por la UPRA. 
5. Revisar y ajustar los mapas del componente socioecosistémico para cada una de las 
variables y los criterios de los Tipos de Utilización de la Tierra priorizados por la UPRA. 
6. Revisar, avalar y consolidar la actualización de los modelos de aptitud de variación 
estimada de Carbono y apropiación de agua para Colombia para ser incluido en el 
componente socioecosistémico. 
7. Elaborar y revisar las fichas metodológicas del componente socioecosistémico para los 
criterios y las variables técnicas con sus respectivos mapas. 
8. Elaborar los capítulos de las memorias técnicas en lo concerniente al componente 
socioecosistémico. 
9. Participar técnicamente en eventos, reuniones, socializaciones y validaciones 
relacionados con el objeto del contrato. 
10. Gestionar talleres relacionados con la formulación de criterios y variables con sus rangos 
para los Tipos de Utilización de la Tierra priorizados por la UPRA para el 2024 y entregar 
el respectivo informe. 
11. Elaborar observaciones técnicas en lo relacionado con el objeto del contrato cuando sea 
solicitado por la UPRA. 
12. La demás asignadas por el supervisor relacionadas con el objeto contractual. </t>
  </si>
  <si>
    <t>14-44-101229983</t>
  </si>
  <si>
    <t>INFO-033-2025</t>
  </si>
  <si>
    <t>CO1.PCCNTR.7511960</t>
  </si>
  <si>
    <t>2025-3-003153</t>
  </si>
  <si>
    <t>ALEJANDRA MARIA GAITAN VALLEJO</t>
  </si>
  <si>
    <t>alemagava@hotmail.com</t>
  </si>
  <si>
    <t>317 428 58 74</t>
  </si>
  <si>
    <t>INFO-033 Prestar servicios profesionales a la UPRA en la recolección, registro, y análisis de información relacionada con precios en primer mercado y productos priorizados por la entidad</t>
  </si>
  <si>
    <t>1. Realizar la recolección de información de los precios en primer mercado de acuerdo con la planeación del operativo de campo. 2. Generar y consolidar la documentación asociada al proceso operativo, incluyendo reportes de cubrimiento, recomendaciones de mejora e indicadores de seguimiento de los municipios asignados. 3. Implementar los instrumentos de captura de información diseñados para Precios en primer mercado. 4. Apoyar el cumplimiento de los criterios de calidad implementados en el registro y captura de información. 5. Elaborar documentos de analítica desde el territorio que integren información relevante al proyecto, para los productos y municipios asignados de acuerdo con la planeación del operativo de campo. 6. Y las demás asignadas por su supervisor, relacionadas con el objeto del contrato.</t>
  </si>
  <si>
    <t>I-100041504</t>
  </si>
  <si>
    <t>INFO-028-2025</t>
  </si>
  <si>
    <t>CO1.PCCNTR.7512239</t>
  </si>
  <si>
    <t>2025-3-003160</t>
  </si>
  <si>
    <t>MARIA PAULA URBINA SANDOVAL</t>
  </si>
  <si>
    <t>mpaula.urbina@gmail.com</t>
  </si>
  <si>
    <t>300 6135937</t>
  </si>
  <si>
    <t>INFO-028 Prestar servicios profesionales a la UPRA en la recolección, registro, y análisis de información relacionada con precios en primer mercado y productos priorizados por la entidad</t>
  </si>
  <si>
    <t>14-44-101229948</t>
  </si>
  <si>
    <t>INFO-011-2025</t>
  </si>
  <si>
    <t>CO1.PCCNTR.7511403</t>
  </si>
  <si>
    <t>2025-3-003424</t>
  </si>
  <si>
    <t>NORA YOLIMA BUENO BECERRA</t>
  </si>
  <si>
    <t>Yolimabueno4@gmail.com</t>
  </si>
  <si>
    <t>INFO-011 Prestar servicios profesionales a la UPRA en el desarrollo y fortalecimiento de las Evaluaciones Agropecuarias Municipales - EVA, brindando asistencia a los municipios y fuentes locales en la recolección y seguimiento de la información agrícola, conforme a los lineamientos operativos y de calidad</t>
  </si>
  <si>
    <t>1. Consolidar y actualizar los directorios de actores y usuarios de las EVA, asegurando 
información vigente y precisa en los niveles local, regional y gremial. 
2. Realizar acompañamiento a los municipios para el diligenciamiento de los instrumentos 
diseñados por las EVA, asegurando la correcta interpretación de los lineamientos establecidos. 
3. Documentar las experiencias, buenas prácticas y recomendaciones en el desarrollo del 
operativo de las EVA. 4. Participar en la revisión de la información recolectada en las EVA, verificando su calidad y 
cobertura conforme a los criterios establecidos. 
5. Apoyar la implementación de instrumentos que orienten a los municipios respecto a los 
conceptos, proceso y cierre de las EVA. 
6. Apoyar la implementación del plan piloto de las EVA mediante la recolección presencial de 
información agrícola en los municipios seleccionados por la UPRA, conforme a la metodología 
definida, y la elaboración de los reportes necesarios para el seguimiento y control del proceso. 
7. Las demás asignadas por su supervisor, relacionadas con el objeto del contrato.</t>
  </si>
  <si>
    <t>14-44-101229937</t>
  </si>
  <si>
    <t>DOTA-042-2025</t>
  </si>
  <si>
    <t>CO1.PCCNTR.7513202</t>
  </si>
  <si>
    <t>2025-3-003386</t>
  </si>
  <si>
    <t>PEDRO DAVID PORRAS RODRIGUEZ</t>
  </si>
  <si>
    <t>cundepapa@yahoo.com</t>
  </si>
  <si>
    <t>312 305 85 55</t>
  </si>
  <si>
    <t>Prestar servicios profesionales a la UPRA para apoyar la recopilación, revisión y ajuste de los documentos y fichas metodológicas de los TUT zonificados por la UPRA del orden nacional para el año 2025</t>
  </si>
  <si>
    <t xml:space="preserve">1. Entregar el plan de trabajo que contenga las actividades a realizar, entregables, marco conceptual, cronograma de actividades, el cual se entregara dentro del primer mes siguiente a la firma del acta de inicio. 2. Revisar los mapas de los componentes y diligenciar los formatos del SGI establecidos para el control de calidad de los Tipos de Utilización de la Tierra definidos por la UPRA.3. Realizar la compilación, revisión y ajuste de las memorias técnicas para los Tipos de 
Utilización de la Tierra priorizados por la UPRA. 
4. Realizar la compilación, revisión y ajuste de las fichas metodológicas para los Tipos de 
Utilización de la Tierra priorizados por la UPRA. 
5. Apoyar desde las temáticas agronómicas los tres componentes físicos, socioecosistémico y 
socioeconómico.  
6. Elaborar los resúmenes y conclusiones para los Tipos de Utilización de la Tierra 
priorizados por la UPRA y asignadas por el supervisor.  
7. Elaborar presentaciones priorizadas por la UPRA. 
8. Elaborar las estadísticas y gráficos de resultados de las zonificaciones de aptitud para 
los Tipos de Utilización de la Tierra priorizados por la UPRA. 
9. Apoyar en la elaboración de los informes técnicos y diligenciar los formatos UPRA, sobre           
los avances del tema de cadenas y demás documentos que se requieran, en el desarrollo 
del objeto del contrato. 
10. Participar técnicamente en las citaciones de eventos relacionados con el objeto del 
contrato. 
11. Elaborar observaciones técnicas en lo relacionado con el objeto del contrato cuando sea 
solicitado por la UPRA.                                                                                
12. La demás asignadas por el supervisor relacionadas con el objeto contractual. </t>
  </si>
  <si>
    <t>14-44-101229966</t>
  </si>
  <si>
    <t>DOTA-064-2025</t>
  </si>
  <si>
    <t>CO1.PCCNTR.7507541</t>
  </si>
  <si>
    <t>2025-3-003211</t>
  </si>
  <si>
    <t>FABIO MARTIN PACHON CASTAÑEDA</t>
  </si>
  <si>
    <t>fabiompachon@hotmail.com</t>
  </si>
  <si>
    <t>Prestar servicios profesionales a la UPRA con el fin de apoyar la caracterización y monitoreo de la dinámica y comportamiento del mercado de tierras rurales en Colombia y su articulación con los demás componentes de la Estrategia de Ordenamiento Rural Agropecuario.</t>
  </si>
  <si>
    <t xml:space="preserve">1. Concertar con el supervisor un plan de trabajo individual para la consecución del objeto contractual, atendiendo la programación y alcances definidos por la Dirección de OPMT de la UPRA, así como realizar los ajustes al mismo en caso de ser requerido. 2. Apoyar la actualización de las áreas para el mercado de tierras rurales agropecuarias así como el análisis que permita el monitoreo de la dinámica y el comportamiento del mercado de tierras rurales en Colombia, que sean insumos para la planificación y el ordenamiento territorial, así como contribuir en la determinación de zonificación de precios de la tierra rural de acuerdo a las prioridades de la entidad, con fuentes primarias y secundarias, trabajos de campo requeridos para el desarrollo del contrato y actividades relacionadas con la socialización de resultados. 3. Apoyar la elaboración de propuestas de lineamientos e instrumentos que desarrollen la estrategia para la regularización del mercado de tierras rurales y contribuir desde el componente temático a la DOPMT en la interacción con los diferentes equipos de trabajo. 4. Contribuir en el análisis desde el componente de MT para la priorización de ZPPA y en la finalización e implementación de la metodología para la determinación del impacto de la declaratoria de las APPAS en el mercado de tierras. 5. Apoyar las solicitudes de análisis, gestión y almacenamiento de información relacionadas con el mercado de tierras rurales en el desarrollo de la Estrategia de Ordenamiento Rural Agropecuario y efectuar la revisión y retroalimentación a los resultados. 6. Apoyar en la elaboración, revisión y actualización de documentos, mapas, análisis alfanuméricos, gráficos y demás insumos generados por la UPRA y otras entidades. 7. Apoyar el diligenciamiento de formatos, facilitativos y del SGI de la UPRA, como: informe técnico de reunión, actas de reunión y participar en las jornadas metodológicas y entrenamiento en el puesto de trabajo. 8. Realizar el cargue en el SECOP de documentos relacionados con los pagos realizados por la entidad.9. Elaborar un informe final que sintetice el contenido de los documentos objeto del 
contrato. </t>
  </si>
  <si>
    <t>14-44-101230038</t>
  </si>
  <si>
    <t>INFO-007-2025</t>
  </si>
  <si>
    <t>CO1.PCCNTR.7512518</t>
  </si>
  <si>
    <t>2025-3-003256</t>
  </si>
  <si>
    <t>81112007 
81112002</t>
  </si>
  <si>
    <t>INGRID ROCIO MORENO CUPA</t>
  </si>
  <si>
    <t>IRMORENOSDE@GMAIL.COM</t>
  </si>
  <si>
    <t>INFO-007 Prestar servicios profesionales a la UPRA en la construcción de análisis cualitativos de los datos estratégicos sectoriales, en materia de abastecimiento y precios de alimentos</t>
  </si>
  <si>
    <t xml:space="preserve">1. Garantizar la adecuada estandarización, estructuración y actualización de la información, relacionada con las temáticas de abastecimiento de productos agropecuarios y precios de los alimentos. 2. Apoyar el desarrollo de analíticas y elaboración de informes, reportes y atención de requerimientos, relacionados con las temáticas de abastecimiento de productos agropecuarios y precios de los alimentos.3. Realizar las actividades de soporte a las dependencias misionales y estratégicas, en la 
consulta y acceso de información, relacionadas con las temáticas de abastecimiento de 
productos agropecuarios, precios de los alimentos y seguridad alimentaria. 
4. Participar en sesiones técnicas virtuales o presenciales, asociadas al cumplimiento del 
objeto del contrato. 
5. Las demás actividades asignadas por el supervisor asociadas al cumplimiento del objeto del 
contrato. </t>
  </si>
  <si>
    <t>11-46-101076129</t>
  </si>
  <si>
    <t>DOTA-045-2025</t>
  </si>
  <si>
    <t>CO1.PCCNTR.7512520</t>
  </si>
  <si>
    <t>2025-3-003360</t>
  </si>
  <si>
    <t>ANGEL ANDRÉS VILLA RESTREPO</t>
  </si>
  <si>
    <t>aangelvilla@gmail.com</t>
  </si>
  <si>
    <t>Prestar servicios profesionales a la UPRA como apoyo en la aplicación de la metodología de zonificación de aptitud de las cadenas pesqueras que defina la UPRA para el año 2025 a escala general del orden nacional.</t>
  </si>
  <si>
    <t>1. Entregar el plan de trabajo que contenga las actividades a realizar, entregables, marco conceptual, cronograma de actividades, el cual se entregara dentro del primer mes siguiente a la firma del acta de inicio.
2. Elaborar los documentos de línea base y antecedentes de los Tipos de Utilización de la Tierra priorizados por la UPRA relacionados con los TUT de pesca. 
3. Documentar en una matriz los insumos cartográficos y sus fuentes de elaboración para las variables y criterios de los tres componentes, así como los determinantes ambientales, pesqueros y de otra índole relacionados con el Tipo de Utilización de la Tierra de pesca. 
4. Revisar y ajustar, los mapas de los componentes y diligenciar los formatos establecidos para el control de calidad de los Tipo de Utilización de la Tierra priorizados por la UPRA relacionados con los TUT de pesca. 
5. Revisar los rangos establecidos para los tres componentes de cada criterio y variable de los Tipo de Utilización de la Tierra priorizados por la UPRA para los TUT de pesca. 
6. Revisar los mapas generados de la integración biofísica y socioeconómica con respecto al tipo de utilización. 
7. Consolidar la memoria técnica y las fichas metodológicas para la cadena priorizada por la UPRA en los formatos actualizados y autorizados por la UPRA. 
8. Validar y generar las observaciones a la cartografía de aptitud de variables, criterios e integrados de los Tipo de Utilización de la Tierra priorizado por la UPRA relacionados con los TUT de pesca. 
9. Elaborar los formatos, metadatos y demás documentos del sistema de gestión de calidad para el Tipo de Utilización de la Tierra priorizados por la UPRA y poder ingresar oficialmente la cadena al SIPRA y al repositorio de la UPRA 
10. Participar técnicamente en las citaciones de eventos relacionados con el objeto del contrato. 
11. La demás asignadas por el supervisor relacionadas con el objeto contractual.</t>
  </si>
  <si>
    <t>CHU-100041657</t>
  </si>
  <si>
    <t>DOTA-053-2025</t>
  </si>
  <si>
    <t>CO1.PCCNTR.7512660</t>
  </si>
  <si>
    <t>2025-3-003385</t>
  </si>
  <si>
    <t>MARIA DANIELA GÓMEZ SALCEDO</t>
  </si>
  <si>
    <t>ESPECIALIZACIÓN EN PLANEACIÓN AMBIENTAL Y MANEJO INTEGRAL DE LOS RECURSOS NATURALES</t>
  </si>
  <si>
    <t>Mariadaniela.gomezs@gmail.com</t>
  </si>
  <si>
    <t>Prestar servicios profesionales a la UPRA para desarrollar el componente socioecosistémico, condicionantes y exclusiones en el proceso de zonificación de aptitud en territorios asignados</t>
  </si>
  <si>
    <t>1. Entregar el plan de trabajo que contenga las actividades por realizar, medios y productos entregables, en coherencia con las obligaciones contractuales y el desarrollo del componente socioecosistémico, el plan debe estar acompañado de un cronograma general, el cual se entregará dentro del primer mes siguiente a la firma del acta de inicio, y se deberán efectuar los ajustes al mismo en caso de ser requeridos. 
2. Elaborar cronograma detallado de todas las actividades de componente socioecosistémico para los Tipos de Utilización de la Tierra  a zonificar en los territorios asignados, el cual se entregará dentro del primer mes siguiente a la firma del acta de inicio, y se deberán efectuar los ajustes al mismo en caso de ser requeridos. 
3. Apoyar la definición y ajuste de los TUT a zonificar en los territorios asignados, en el marco del componente socioecosistémico del proceso de zonificación de aptitud territorial. 
4. Proponer y definir la estructura de los criterios, variables y subvariables del componente socioecosistémico y su marco metodológico para los TUT de los territorios asignados.  
5. Solicitar y compilar las condicionantes, exclusiones legales y determinantes ambientales propias de los territorios asignados, en coherencia con la Frontera Agrícola vigente.  
6. Proponer ajustes metodológicos desde el componente socioecosistémico para zonificaciones de aptitud territorial con énfasis en sistemas productivos a trabajar 
7. Proponer y definir los rangos de aptitud para cada una de las variables y subvariables de los criterios del componente socioecosistémico, indicando las unidades de medida y fuente de información.  
8. Realizar las solicitudes de análisis correspondientes y de elaboración de mapas de subvariables, variables, criterios, al área de análisis de información de la Oficina de Tecnologías de la Información y Comunicaciones (TIC), solicitar los ajustes necesarios y llevar el balance y seguimiento de las mismas. 
9. Revisar y aprobar los mapas intermedios e integrados de las subvariables, variables y criterios relacionados con el componente socioecosistémico y biofísico, las condicionantes, exclusiones legales y determinantes ambientales propias de los territorios asignados y aquellos delegados, por la supervisión y/o coordinación, para los TUT de los territorios asignados. 
10. Aplicar los métodos pertinentes de integración de subvariables, variables, criterios y componente socioecosistémico y biofísico, para los TUT de los territorios asignados, apoyando también la convocatoria de los actores involucrados. 
11. Validar de manera virtual o presencial las variables, sus rangos, criterios y los mapas integrados para los TUT de los territorios asignados, en especial de las temáticas del componente socioecosistémico y las que le deleguen, apoyando también la convocatoria de los actores con los que se valida.  
12. Elaborar y consolidar las fichas metodológicas, presentaciones y secciones de las memorias técnicas de las zonificaciones de aptitud territorial para los TUT de los territorios asignados, en lo referente al componente socioecosistémico, condicionantes, exclusiones legales y determinantes ambientales propias de los territorios asignados y aquellos temas delegados, por la supervisión y/o coordinación. 
13. Asistir a las diferentes reuniones internas relacionadas con el desarrollo del  objeto del contrato y apoyar la socialización o presentación con los actores estratégicos, de los avances, resultados y mapas finales del componente para los TUT zonificados en los territorios asignados y realizar visitas de campo relacionadas con el objeto contractual cuando sea solicitado y apoyar la elaboración de actas de reunión. 
14.  Apoyar el registro de información para la Red Colaborativa de Infraestructura Agropecuaria – RECIA en las salidas de campo a los territorios priorizados por la  UPRA. 
15.  La demás asignadas por el supervisor relacionadas con el objeto contractual.</t>
  </si>
  <si>
    <t>14-44-101229944</t>
  </si>
  <si>
    <t>FOR-055-2025</t>
  </si>
  <si>
    <t>CO1.PCCNTR.7525140</t>
  </si>
  <si>
    <t>2025-3-003232</t>
  </si>
  <si>
    <t>NICOLAS OSPINA HOYOS</t>
  </si>
  <si>
    <t>REALIZADOR CINE Y TELEVISIÓN</t>
  </si>
  <si>
    <t>nicolasospina.413@gmail.com</t>
  </si>
  <si>
    <t>Prestar servicios profesionales a la UPRA en la elaboración de contenidos audiovisuales y de reportería fotográfica, para dar cumplimiento a las metas establecidas en el Plan de Comunicaciones 2025, así como los lineamientos determinados por la Asesoría de Comunicaciones.</t>
  </si>
  <si>
    <t>1. Efectuar el registro fotográfico de eventos, mesas de trabajo, reuniones, agenda y demás actividades que realicen las diferentes direcciones de la entidad, de acuerdo con el Plan de Comunicaciones 2025. 
2. Realizar la grabación, edición y diseño de material audiovisual y gráfico para los diferentes formatos con los que cuenta la Entidad (programa de televisión, redes sociales, y canales internos). 
3. Proponer material fotográfico y audiovisual que alimenten los canales digitales de la UPRA. 4. Mantener actualizado el banco de imágenes y videos de la entidad, resultados de las actividades desarrolladas (fotografías, videos, historias, reels) y diligenciar el formato de autorización de uso de imagen de las personas que aparezcan en videos y fotografías de la UPRA, y entregarlos al supervisor del contrato con cada cuenta de cobro. 
5. Cumplir las demás actividades que le requiera el supervisor relacionadas con el objeto del contrato.</t>
  </si>
  <si>
    <t>14-44-101229982</t>
  </si>
  <si>
    <t>INFO-057-2025</t>
  </si>
  <si>
    <t>CO1.PCCNTR.7521453</t>
  </si>
  <si>
    <t>2025-3-003383</t>
  </si>
  <si>
    <t>IVAN DAVID SUAREZ RUIZ</t>
  </si>
  <si>
    <t>suarezivan32@hotmail.com</t>
  </si>
  <si>
    <t>Prestar servicios profesionales a la UPRA para apoyar el desarrollo de componentes de software para los sistemas de información de la entidad.</t>
  </si>
  <si>
    <t>1. Apoyar las actividades de desarrollo de software y mantenimiento de aplicaciones web utilizando tecnologías web y frameworks 
2. Apoyar las actividades de diseño y desarrollo de software de backend de aplicaciones utilizando lenguajes y frameworks 
3. Documentar el código y los procesos de desarrollo para facilitar el mantenimiento y futuras actualizaciones. 
4. Las demás actividades asignadas por el supervisor asociadas al cumplimiento del objeto del contrato.</t>
  </si>
  <si>
    <t>21-46-101110444</t>
  </si>
  <si>
    <t>DOTA-050-2025</t>
  </si>
  <si>
    <t xml:space="preserve">
CO1.PCCNTR.7524531</t>
  </si>
  <si>
    <t xml:space="preserve"> 2025-3-003491</t>
  </si>
  <si>
    <t>ALEJANDRA MORENO BARRERA</t>
  </si>
  <si>
    <t>alejandra1103moreno@gmail.com</t>
  </si>
  <si>
    <t>DOTA_050 Prestar servicios profesionales a la UPRA para desarrollar los criterios de condiciones de vida y seguridad ciudadana, dentro del componente socioeconómico en el proceso de zonificación de aptitud en los territorios asignados.</t>
  </si>
  <si>
    <t>1. Entregar el plan de trabajo que contenga las actividades por realizar, medios y
productos entregables, en coherencia con las obligaciones contractuales y el desarrollo
del componente socioeconómico, el plan debe estar acompañado de un cronograma
general, el cual se entregará dentro del primer mes siguiente a la firma del acta de
inicio, y se deberán efectuar los ajustes al mismo en caso de ser requeridos
2. Elaborar cronograma detallado de todas las actividades del proceso desde los criterios de condiciones de vida, seguridad ciudadana, disponibilidad de mano de obra e indicadores económicos en el marco del componente socioeconómico, el cual se entregará dentro del primer mes siguiente a la firma del acta de inicio, y se deberán efectuar los ajustes al mismo en caso de ser requeridos. 
3. Definir perfil de actores a consultar durante el proceso desde los criterios de condiciones de vida, seguridad ciudadana, disponibilidad de mano de obra e indicadores económicos y según el Tipo de Utilización de la Tierra de los territorios asignados. 
4. Apoyar la construcción de la base de actores a consultar para los criterios de condiciones de vida, seguridad ciudadana, disponibilidad de mano de obra e indicadores económicos según el Tipo de Utilización de la Tierra de los territorios asignados, además generar la convocatoria para las actividades respectivas. 
5. Apoyar la definición y ajuste de los tipos de utilización de la tierra a zonificar en los territorios asignados, desde los criterios de condiciones de vida, seguridad ciudadana, disponibilidad de mano de obra e indicadores económicos, en el marco del componente socioeconómico del proceso de zonificación territorial. 
6. Proponer y definir la estructura de los criterios, variables y subvariables de las temáticas de condiciones de vida, seguridad ciudadana, disponibilidad de mano de obra e indicadores económicos y su marco metodológico para los Tipos de Utilización de la Tierra de los territorios asignados 
7. Proponer ajustes metodológicos desde el componente socioeconómico para zonificaciones de aptitud territorial con énfasis en los sistemas productivos trabajados. 
8. Proponer y definir los rangos de aptitud para cada una de las variables y subvariables de los criterios de condiciones de vida, seguridad ciudadana, disponibilidad de mano de obra e indicadores económicos, indicando las unidades de medida, fuente de información. 
9. Realizar las solicitudes de análisis correspondientes y de elaboración de mapas de subvariables, variables, criterios, al área de análisis de información de la Oficina de Tecnologías de la Información y Comunicaciones (TIC), solicitar los ajustes necesarios y llevar el balance y seguimiento de las mismas. 
10. Revisar y aprobar los mapas intermedios e integrados de las subvariables, variables y criterios relacionados con condiciones de vida, seguridad ciudadana, disponibilidad de mano de obra e indicadores económicos y aquellos delegados, por la supervisión y/o coordinación, para los Tipos de Utilización de la Tierra de los territorios asignados. 
11. Aplicar los métodos pertinentes de integración de subvariables, variables, criterios y componente, para los Tipos de Utilización de la Tierra de los territorios asignados. 
12. Validar de manera virtual o presencial las variables, sus rangos, criterios y los mapas integrados para los Tipos de Utilización de la Tierra de los territorios asignados, en especial de las temáticas de los criterios de condiciones de vida, seguridad ciudadana, disponibilidad de mano de obra e indicadores económicos y las que le deleguen. 
13. Elaborar y consolidar las fichas metodológicas, presentaciones y secciones de las memorias técnicas de las zonificaciones de aptitud territorial para los Tipos de Utilización de la Tierra de los territorios asignados, en lo referente a los criterios relacionados con condiciones de vida, seguridad ciudadana, disponibilidad de mano de obra e indicadores económicos y aquellos temas delegados, por la supervisión y/o coordinación dentro del componente socioeconómico.
14. Asistir a las diferentes reuniones internas relacionadas con el desarrollo del objeto del contrato y apoyar la socialización o presentación con los actores estratégicos, de los avances, resultados y mapas finales del componente para los Tipos de Utilización de la Tierra zonificados en los territorios asignados y realizar visitas de campo relacionadas con el objeto contractual cuando sea solicitado y apoyar la elaboración de actas de reunión.
15. Apoyar el registro de información para la Red Colaborativa de Infraestructura Agropecuaria – RECIA en las salidas de campo a los  territorios priorizados por la UPRA.
16. La demás asignadas por el supervisor relacionadas con el objeto contractual.</t>
  </si>
  <si>
    <t>CHU-100041576</t>
  </si>
  <si>
    <t>INFO-014-2025</t>
  </si>
  <si>
    <t>CO1.PCCNTR.7525446</t>
  </si>
  <si>
    <t>2025-3-003504</t>
  </si>
  <si>
    <t>70131702 
 70131704</t>
  </si>
  <si>
    <t>VISMAR ORLANDO GIL HERNANDEZ</t>
  </si>
  <si>
    <t>ADMINISTRACION AGROPECUARIA</t>
  </si>
  <si>
    <t>vismargil@gmail.com</t>
  </si>
  <si>
    <t>INFO-014 Prestar servicios profesionales a la UPRA en el desarrollo y fortalecimiento de las Evaluaciones Agropecuarias Municipales - EVA, brindando asistencia a los municipios y fuentes locales en la recolección y seguimiento de la información agrícola, conforme a los lineamientos operativos y de calidad.</t>
  </si>
  <si>
    <t>1. Consolidar y actualizar los directorios de actores y usuarios de las EVA, asegurando información vigente y precisa en los niveles local, regional y gremial.
2. Realizar acompañamiento a los municipios para el diligenciamiento de los instrumentos diseñados por las EVA, asegurando la correcta interpretación de los lineamientos establecidos.
3. Documentar las experiencias, buenas prácticas y recomendaciones en el desarrollo del operativo de las EVA. 4. Participar en la revisión de la información recolectada en las EVA, verificando su calidad y cobertura conforme a los criterios establecidos.
5. Apoyar la implementación de instrumentos que orienten a los municipios respecto a los conceptos, proceso y cierre de las EVA.
6. Apoyar la implementación del plan piloto de las EVA mediante la recolección presencial de información agrícola en los municipios seleccionados por la UPRA, conforme a la metodología definida, y la elaboración de los reportes necesarios para el seguimiento y control del proceso.
7. Las demás asignadas por su supervisor, relacionadas con el objeto del contrato.</t>
  </si>
  <si>
    <t>DOTA-039-2025</t>
  </si>
  <si>
    <t>CO1.PCCNTR.7525460</t>
  </si>
  <si>
    <t>2025-3-003493</t>
  </si>
  <si>
    <t>EDINSON CHACÓN PARDO</t>
  </si>
  <si>
    <t>echaconp@unal.edu.co</t>
  </si>
  <si>
    <t>Prestar servicios profesionales a la UPRA para el desarrollo desde el componente físico la elaboración de los mapas de zonificación de aptitud para las cadenas priorizadas por la UPRA para el año 2025</t>
  </si>
  <si>
    <t>1. Entregar el plan de trabajo que contenga las actividades a realizar, entregables, marco conceptual, cronograma de actividades, el cual se entregará dentro del primer mes
siguiente a la firma del acta de inicio.
2. Consolidar a través de un documento la línea base para los Tipos de Utilización de la Tierra priorizados por la UPRA, en lo relacionado con el componente físico. 3. Elaborar el marco metodológico mediante un documento donde se identifique y caracterice las variables y los criterios desde el componente físico para las zonificaciones para los Tipos de Utilización de la Tierra priorizados por la UPRA.
4. Revisar, avalar y consolidar los rangos de aptitud para las variables y criterios, así como los insumos a utilizar, fuentes y años de elaboración del componente físico mediante una matriz, para los Tipos de Utilización de la Tierra priorizados por la UPRA.
5. Revisar y ajustar los mapas del componente físico para cada una de las variables y los criterios para los Tipos de Utilización de la Tierra priorizados por la UPRA.
6. Apoyar la elaboración de la variable variación estimada de Carbono para Colombia para ser incluido en el componente socio ecosistémico.
7. Elaborar, revisar y avalar las fichas metodológicas de los subcomponentes edafológico, agroclimático, oceanográfico y fitosanitario para los criterios y las variables técnicas con sus respectivos mapas.
8. Elaborar los capítulos de las memorias técnicas en lo concerniente al componente físico.
9. Participar técnicamente en eventos, reuniones, socializaciones y validaciones relacionados con el objeto del contrato.
10. Gestionar talleres relacionados con la formulación de criterios y variables con sus rangos para los Tipo de Utilización de la Tierra priorizados por la UPRA y entregar el respectivo informe.
11. Elaborar observaciones técnicas en lo relacionado con el objeto del contrato cuando sea solicitado por la UPRA.
12. La demás asignadas por el supervisor relacionadas con el objeto contractual.</t>
  </si>
  <si>
    <t>14-44-101230023</t>
  </si>
  <si>
    <t>INFO-015-2025</t>
  </si>
  <si>
    <t>CO1.PCCNTR.7526347</t>
  </si>
  <si>
    <t>2025-3-003503</t>
  </si>
  <si>
    <t>JAIME MARIO CABRERA RODRIGUEZ</t>
  </si>
  <si>
    <t>Mariocabrera68agmail.com</t>
  </si>
  <si>
    <t>INFO-015 Prestar servicios profesionales a la UPRA en el desarrollo y fortalecimiento de las Evaluaciones Agropecuarias Municipales - EVA, brindando asistencia a los municipios y fuentes locales en la recolección y seguimiento de la información agrícola, conforme a los lineamientos operativos y de calidad.</t>
  </si>
  <si>
    <t>775-47-994000001226</t>
  </si>
  <si>
    <t>INFO-034-2025</t>
  </si>
  <si>
    <t>CO1.PCCNTR.7512049</t>
  </si>
  <si>
    <t>2025-3-003151</t>
  </si>
  <si>
    <t>70131702
 70131704</t>
  </si>
  <si>
    <t>LUIS HERNANDO MONTES MOJICA</t>
  </si>
  <si>
    <t>luishmontesm@gmail.com</t>
  </si>
  <si>
    <t>INFO-034 Prestar servicios profesionales a la UPRA en la recolección, registro, y análisis de información relacionada con precios en primer mercado y productos priorizados por la entidad</t>
  </si>
  <si>
    <t>14-44-101230004</t>
  </si>
  <si>
    <t>DOTA-040-2025</t>
  </si>
  <si>
    <t>CO1.PCCNTR.7527790</t>
  </si>
  <si>
    <t>2025-3-003492</t>
  </si>
  <si>
    <t>JUAN ANTONIO GOMEZ BLANCO</t>
  </si>
  <si>
    <t>INGENIERIA GEOGRAFICA</t>
  </si>
  <si>
    <t>juangb31@gmail.com</t>
  </si>
  <si>
    <t>Prestar servicios profesionales a la UPRA para apoyar desde el subcomponente agroclimático para la elaboración de los mapas de zonificación de aptitud para las cadenas priorizadas por la UPRA para el año 2025.</t>
  </si>
  <si>
    <t>1. Entregar el plan de trabajo que contenga las actividades a realizar, entregables, marco  conceptual, cronograma de actividades, el cual se entregara dentro del primer mes
siguiente a la firma del acta de inicio. 2. Actualizar los modelos de los elementos temperatura, precipitación y evapotranspiración de referencia en función de las normales climatológicas 1991 - 2020, para ser incluidos en el subcomponente agroclimático.
3. Generar a través de un documento la línea base para los Tipos de Utilización de la Tierra priorizados por la UPRA, en lo relacionado con el subcomponente agroclimático y
oceanográfico.
4. Elaborar el marco metodológico mediante un documento donde se identifique y caracterice las variables y los criterios desde el subcomponente agroclimático y
oceanográfico para las zonificaciones de los Tipos de Utilización de la Tierra priorizados por la UPRA.
5. Definir los rangos de aptitud mediante una matriz, para las variables y los criterios del subcomponente agroclimático y oceanográfico de los Tipo de Utilización de la Tierra
priorizados por la UPRA.
6. Revisar y ajustar los mapas del subcomponente agroclimático y oceanográfico para cada una de las variables y los criterios de los Tipos de Utilización de la Tierra priorizados por la UPRA.
7. Apoyar en elaborar las variables de apropiación de agua para ser incluida en el componente socioecosistémico.
8. Apoyar desde el subcomponente agroclimático y oceanográfico al subcomponente del recurso hídrico en losTipos de Utilización de la Tierra priorizados por la UPRA.
9. Elaborar las fichas metodológicas desde el subcomponente agroclimático y oceanográfico para los criterios y las variables técnicas con sus respectivos mapas.
10. Elaborar los capítulos de las memorias técnicas en lo concerniente al subcomponente agroclimático y oceanográfico.
11. Participar técnicamente en eventos, reuniones, socializaciones y validaciones relacionados con el objeto del contrato.
12. Elaborar observaciones técnicas en lo relacionado con el objeto del contrato cuando sea solicitado por la UPRA.
13. La demás asignadas por el supervisor relacionadas con el objeto contractual</t>
  </si>
  <si>
    <t xml:space="preserve"> 14-44-101230146</t>
  </si>
  <si>
    <t>INFO-043-2025</t>
  </si>
  <si>
    <t>CO1.PCCNTR.7528614</t>
  </si>
  <si>
    <t>2025-3-003506</t>
  </si>
  <si>
    <t>80111711
80111711</t>
  </si>
  <si>
    <t>Jhonathan Andres Nieto Martin</t>
  </si>
  <si>
    <t xml:space="preserve"> $        92.950.000</t>
  </si>
  <si>
    <t>LUIS ANGEL ESCALANTE LAPOUBLE</t>
  </si>
  <si>
    <t>luisangelescalante@gmail.com</t>
  </si>
  <si>
    <t>INFO-043 Prestar servicios profesionales a la UPRA para apoyar la gestión y administración los portales web de la entidad.</t>
  </si>
  <si>
    <t>1. Apoyar las actividades de actualización de contenidos, configuración, mantenimiento, parametrizaciones de componentes y transferencia tecnológica de los portales web UPRA
2. Apoyar las actividades de soporte a usuarios de los portales web UPRA 3. Apoyar las actividades de Monitoreo y Análisis de los portales web de la UPRA relacionados con el tráfico del sitio, el comportamiento de los usuarios y otras métricas clave 4. Apoyar las actividades de gestión de usuarios y roles, monitoreo de estado de actividades
y niveles de acceso de los portales web de la UPRA
5. Las demás actividades asignadas por el supervisor asociadas al cumplimiento del objeto del contrato</t>
  </si>
  <si>
    <t>39-44-101170181</t>
  </si>
  <si>
    <t>DOTA-055-2025</t>
  </si>
  <si>
    <t>CO1.PCCNTR.7530869</t>
  </si>
  <si>
    <t>2025-3-003598</t>
  </si>
  <si>
    <t>DARWIN LEONEL MORENO ECHEVERRY</t>
  </si>
  <si>
    <t>dlmorenoe@unal.edu.co</t>
  </si>
  <si>
    <t>Prestar servicios profesionales a la UPRA para desarrollar los criterios fisiológicos y climáticos del componente físico en el proceso de zonificación de aptitud en territorios asignados.</t>
  </si>
  <si>
    <t>1. Entregar el plan de trabajo que contenga las actividades por realizar, medios y
productos entregables, en coherencia con las obligaciones contractuales y el desarrollo
del componente físico, el plan debe estar acompañado de un cronograma general, el
cual se entregará dentro del primer mes siguiente a la firma del acta de inicio, y se
deberán efectuar los ajustes al mismo en caso de ser requeridos.
2. Elaborar cronograma detallado de todas las actividades de componente físico para los Tipos de Utilización de la Tierra - TUT a zonificar en los territorios asignados, el cual se entregará dentro del primer mes siguiente a la firma del acta de inicio, y se deberán efectuar los ajustes al mismo en caso de ser requeridos. 3. Apoyar la definición y ajuste de los tipos de utilización de la tierra TUT a zonificar en los territorios asignados, desde los aspectos fisiológicos en el marco del componente físico del proceso de zonificación de aptitud territorial. 
4. Proponer y definir la estructura de los criterios, variables y subvariables del componente físico, desde el enfoque fisiológico y climático y su marco metodológico para los Tipos de Utilización de la Tierra de los territorios asignados. 
5. Proponer ajustes metodológicos desde el componente físico para zonificaciones de aptitud territorial con énfasis en sistemas productivos a trabajar 
6. Proponer y definir los rangos de aptitud para cada una de las variables y subvariables de los criterios del componente físico, indicando las unidades de medida y fuente de información. 
7. Realizar las solicitudes de análisis correspondientes y de elaboración de mapas de subvariables, variables, criterios, al área de análisis de información de la Oficina de Tecnologías de la Información y Comunicaciones (TIC), solicitar los ajustes necesarios y llevar el balance y seguimiento de las mismas. 
8. Revisar y aprobar los mapas intermedios e integrados de las subvariables, variables y criterios relacionados con el componente físico y biofísico para los TUT a zonificar y aquellos delegados, por la supervisión y/o coordinación, para los TUT de los territorios asignados. 
9. Aplicar los métodos pertinentes de integración de subvariables, variables, criterios y componente físico y biofísico, para los Tipos de Utilización de la Tierra de los territorios asignados 
10. Validar de manera virtual o presencial las variables, sus rangos, criterios y los mapas integrados para los Tipos de Utilización de la Tierra de los territorios asignados, en el marco del componente físico y las que le deleguen, apoyando también la convocatoria de los actores con los que se valida. 
11. Elaborar y consolidar las fichas metodológicas, presentaciones y secciones de las memorias técnicas de zonificaciones de aptitud territorial para los Tipos de Utilización de la Tierra de los territorios asignados, en lo referente al componente físico y biofísico para los territorios asignados y aquellos temas delegados, por la supervisión y/o coordinación. 
12. Apoyar el diligenciamiento de formatos del SGI de la UPRA como: especificaciones técnicas, informe de calidad, metadatos, solicitud de análisis de información, informe técnico de reunión, actas de reunión, e informes de evaluación de calidad de los documentos técnicos y productos relacionados con el objeto del contrato 
13. Asistir a las diferentes reuniones internas relacionadas con el desarrollo del objeto del contrato y apoyar la socialización o presentación con los actores estratégicos, de los avances, resultados y mapas finales del componente para los Tipos de Utilización de la Tierra zonificados en los territorios asignados y realizar visitas de campo relacionadas con el objeto contractual cuando sea solicitado. 
14. La demás asignadas por el supervisor relacionadas con el objeto contractual.</t>
  </si>
  <si>
    <t>CHU-100041717</t>
  </si>
  <si>
    <t>INFO-017-2025</t>
  </si>
  <si>
    <t>CO1.PCCNTR.7526846</t>
  </si>
  <si>
    <t xml:space="preserve"> 2025-3-003505</t>
  </si>
  <si>
    <t>WILLIAM RAFAEL RAMOS MACHADO</t>
  </si>
  <si>
    <t>ESPECIALIZACIÓN EN GESTIÓN Y LEGALIZACIÓN AMBIENTAL</t>
  </si>
  <si>
    <t>0821cna@gmail.com</t>
  </si>
  <si>
    <t>INFO-017 Prestar servicios profesionales a la UPRA en el desarrollo y fortalecimiento de las Evaluaciones Agropecuarias Municipales - EVA, brindando asistencia a los municipios y fuentes locales en la recolección y seguimiento de la información agrícola, conforme a los lineamientos operativos y de calidad.</t>
  </si>
  <si>
    <t>1. Consolidar y actualizar los directorios de actores y usuarios de las EVA, asegurando información vigente y precisa en los niveles local, regional y gremial. 
2. Realizar acompañamiento a los municipios para el diligenciamiento de los instrumentos diseñados por las EVA, asegurando la correcta interpretación de los lineamientos establecidos. 
3. Documentar las experiencias, buenas prácticas y recomendaciones en el desarrollo del operativo de las EVA.
4. Participar en la revisión de la información recolectada en las EVA, verificando su calidad y cobertura conforme a los criterios establecidos.
5. Apoyar la implementación de instrumentos que orienten a los municipios respecto a los conceptos, proceso y cierre de las EVA.
6. Apoyar la implementación del plan piloto de las EVA mediante la recolección presencial de información agrícola en los municipios seleccionados por la UPRA, conforme a la metodología definida, y la elaboración de los reportes necesarios para el seguimiento y control del proceso.
7. Las demás asignadas por su supervisor, relacionadas con el objeto del contrato.</t>
  </si>
  <si>
    <t>14-44-101230137</t>
  </si>
  <si>
    <t>INFO-078-2025</t>
  </si>
  <si>
    <t xml:space="preserve">
CO1.PCCNTR.7527732</t>
  </si>
  <si>
    <t>2025-3-003486</t>
  </si>
  <si>
    <t>SANTIAGO JACOME CARDOZO</t>
  </si>
  <si>
    <t>jaco191220@gmail.com</t>
  </si>
  <si>
    <t>INFO-078 Prestar servicios profesionales a la UPRA en el desarrollo de las actividades relacionadas con el seguimiento y control de los accesos, la generación de reportes y la estructuración de la base documental, en el marco del fortalecimiento del sistema de información de insumos agropecuarios.</t>
  </si>
  <si>
    <t>1. Monitorear el registro de los accesos a la información de del sistema de información de insumos agropecuarios. 
2. Apoyar el seguimiento al cumplimiento de la documentación requerida, garantizando la aplicación de los estándares de calidad y su almacenamiento, de acuerdo a los lineamientos establecidos por la entidad, en el marco del fortalecimiento del sistema de información de insumos agropecuarios. 
3. Apoyar el desarrollo de las actividades de gestión y seguimiento del proyecto, mediante la generación de reportes, informes y alertas. 
4. Apoyar la contextualización de nuevas temáticas, así como la elaboración de informes, atención de requerimientos, e indicadores de gestión, relacionados con el fortalecimiento del sistema de información de insumos agropecuarios. 
5. Participar en sesiones técnicas virtuales o presenciales, asociadas al cumplimiento del objeto del contrato.
6.Las demás actividades asignadas por el supervisor asociadas al cumplimiento del objeto del contrato.</t>
  </si>
  <si>
    <t xml:space="preserve">
21-46-101110682</t>
  </si>
  <si>
    <t>INFO-029-2025</t>
  </si>
  <si>
    <t>CO1.PCCNTR.7511841</t>
  </si>
  <si>
    <t>2025-3-003102</t>
  </si>
  <si>
    <t>CESAR AUGUSTO DAZA GALLO</t>
  </si>
  <si>
    <t>cesardaza640@gmail.com</t>
  </si>
  <si>
    <t>INFO-029 Prestar servicios profesionales a la UPRA en la recolección, registro, y análisis de información relacionada con precios en primer mercado y productos priorizados por la entidad.</t>
  </si>
  <si>
    <t>1. Realizar la recolección de información de los precios en primer mercado de acuerdo con la planeación del operativo de campo. 
2. Generar y consolidar la documentación asociada al proceso operativo, incluyendo reportes de cubrimiento, recomendaciones de mejora e indicadores de seguimiento de los municipios asignados. 
3. Implementar los instrumentos de captura de información diseñados para precios en primer mercado. 
4. Apoyar el cumplimiento de los criterios de calidad implementados en el registro y captura de información. 
5. Elaborar documentos de analítica desde el territorio que integren información relevante al proyecto, para los productos y municipios asignados de acuerdo con la planeación del operativo de campo. 
6. Y las demás asignadas por su supervisor, relacionadas con el objeto del contrato</t>
  </si>
  <si>
    <t xml:space="preserve">
14-44-101230133</t>
  </si>
  <si>
    <t>INFO-004-2025</t>
  </si>
  <si>
    <t xml:space="preserve">
CO1.PCCNTR.7536935</t>
  </si>
  <si>
    <t>2025-3-003432</t>
  </si>
  <si>
    <t>JOHAN FERNEY VALENZUELA ROBERTO</t>
  </si>
  <si>
    <t>TECNOLOGO EN DESARROLLO AMBIENTAL</t>
  </si>
  <si>
    <t>ferval812@hotmail.com</t>
  </si>
  <si>
    <t>INFO-004 Prestar servicios de apoyo a la UPRA para la gestión y actualización de instrumentos sectoriales, con énfasis en la consolidación de datos abiertos y calidad de la información, en el marco del Sistema Nacional Unificado de Información Rural Agropecuaria SNUIRA.</t>
  </si>
  <si>
    <t>1. Apoyar a la UPRA en la implementación de estrategias para garantizar el acceso, uso y apropiación de los datos abiertos del sector agropecuario, en el marco del SNUIRA. 
2. Apoyar a la UPRA en la implementación de las actividades que promuevan la calidad y confiabilidad de la información estratégica del sector. 
3. Apoyar a la UPRA en la gestión de instrumentos de arquitectura de información del sector agropecuario con relación a las infraestructuras de datos y al Plan Estadístico Sectorial 
4. Apoyar a la UPRA en planeación y ejecución de actividades relacionadas con transferencia de conocimiento y difusión en materia de gestión de información 
5. Las demás que sean asignadas por el(a) Supervisor(a), en desarrollo del objeto contractual.</t>
  </si>
  <si>
    <t>360 47 994000042724</t>
  </si>
  <si>
    <t>INFO-012-2025</t>
  </si>
  <si>
    <t xml:space="preserve">
CO1.PCCNTR.7538192</t>
  </si>
  <si>
    <t>2025-3-003734</t>
  </si>
  <si>
    <t>JUAN CARLOS MEDINA SANCHEZ</t>
  </si>
  <si>
    <t xml:space="preserve">ESPECIALIZACIÓN EN FINANANZAS </t>
  </si>
  <si>
    <t>jcmendina2208@gmail.com</t>
  </si>
  <si>
    <t>INFO-012 Prestar servicios profesionales a la UPRA en el desarrollo y fortalecimiento de las Evaluaciones Agropecuarias Municipales - EVA, brindando asistencia a los municipios y fuentes locales en la recolección y seguimiento de la información agrícola, conforme a los lineamientos operativos y de calidad.</t>
  </si>
  <si>
    <t>14-44-101230134</t>
  </si>
  <si>
    <t>INFO-013-2025</t>
  </si>
  <si>
    <t>CO1.PCCNTR.7538617</t>
  </si>
  <si>
    <t>2025-3-003730</t>
  </si>
  <si>
    <t>CAROLINA RESTREPO VELEZ</t>
  </si>
  <si>
    <t>INGENIERIA AGROPECUARIA</t>
  </si>
  <si>
    <t>MAGÍSTER EN PRODUCCIÓN ANIMAL</t>
  </si>
  <si>
    <t>carolinarestrepo.velez@gmail.com</t>
  </si>
  <si>
    <t>INFO-013 Prestar servicios profesionales a la UPRA en el desarrollo y fortalecimiento de las Evaluaciones Agropecuarias Municipales - EVA, brindando asistencia a los municipios y fuentes locales en la recolección y seguimiento de la información agrícola, conforme a los lineamientos operativos y de calidad.</t>
  </si>
  <si>
    <t>14-44-101230163</t>
  </si>
  <si>
    <t>INFO-032-2025</t>
  </si>
  <si>
    <t>CO1.PCCNTR.7538925</t>
  </si>
  <si>
    <t>2025-3-003777</t>
  </si>
  <si>
    <t>MANUEL FERNANDO SANCHEZ CARRENO</t>
  </si>
  <si>
    <t>ESPECIALIZACIÓN EN GESTIÓN AMBIENTAL</t>
  </si>
  <si>
    <t>ingmanuelsanchez@gmail.com</t>
  </si>
  <si>
    <t>INFO-032 Prestar servicios profesionales a la UPRA en la recolección, registro, y análisis de información relacionada con precios en primer mercado y productos priorizados por la entidad.</t>
  </si>
  <si>
    <t>1. Realizar la recolección de información de los precios en primer mercado de acuerdo con la planeación del operativo de campo. 
2. Generar y consolidar la documentación asociada al proceso operativo, incluyendo reportes de cubrimiento, recomendaciones de mejora e indicadores de seguimiento de los municipios asignados. 
3. Implementar los instrumentos de captura de información diseñados para Precios en primer mercado. 
4. Apoyar el cumplimiento de los criterios de calidad implementados en el registro y captura de información. 
5. Elaborar documentos de analítica desde el territorio que integren información relevante al proyecto, para los productos y municipios asignados de acuerdo con la planeación del operativo de campo. 
6. Las demás asignadas por su supervisor, relacionadas con el objeto del contrato</t>
  </si>
  <si>
    <t>CBC - 100064782</t>
  </si>
  <si>
    <t>INFO-018-2025</t>
  </si>
  <si>
    <t>CO1.PCCNTR.7538817</t>
  </si>
  <si>
    <t>2025-3-003729_x000D_</t>
  </si>
  <si>
    <t>JUAN PABLO POVEDA HERNANDEZ</t>
  </si>
  <si>
    <t>Jppoveda84@hotmail.com</t>
  </si>
  <si>
    <t>INFO-018 Prestar servicios profesionales a la UPRA en el desarrollo y fortalecimiento de las Evaluaciones Agropecuarias Municipales - EVA, brindando asistencia a los municipios y fuentes locales en la recolección y seguimiento de la información agrícola, conforme a los lineamientos operativos y de calidad.</t>
  </si>
  <si>
    <t>14-44-101230081</t>
  </si>
  <si>
    <t>CONS-059-2025</t>
  </si>
  <si>
    <t xml:space="preserve">
CO1.PCCNTR.7539712</t>
  </si>
  <si>
    <t>2025-3-003543</t>
  </si>
  <si>
    <t>JORGE IVAN RAMIREZ SANABRIA</t>
  </si>
  <si>
    <t>MAGÍSTER EN CIENCIAS - GEOFÍSICA</t>
  </si>
  <si>
    <t>ivan.jorge@gmail.com</t>
  </si>
  <si>
    <t>CONS-059 Prestar servicios profesionales para apoyar las tareas de construcción de los componentes de los sistemas de información geográficos y alfanuméricos de la UPRA, de acuerdo al procedimiento de ingeniería de software y demás lineamientos adoptados en la entidad.</t>
  </si>
  <si>
    <t>1. Construir los componentes de software para los servicios de geoprocesamiento y los sistemas de información geográfica y alfanumérica de la UPRA. 
2. Versionar el código de los componentes de software desarrollados utilizando las plataformas y herramientas dispuestas por la entidad. 
3. Realizar transferencia tecnológica, aportes técnicos y documentar los desarrollos de software realizados en la UPRA. 
4. Apoyar las revisiones de calidad de código fuente y pruebas unitarias de los sistemas de información asignados.</t>
  </si>
  <si>
    <t>INFO-006-2025</t>
  </si>
  <si>
    <t>CO1.PCCNTR.7527532</t>
  </si>
  <si>
    <t>2025-3-003408</t>
  </si>
  <si>
    <t>OSWALDO ARTURO MOSQUERA GUTIERREZ</t>
  </si>
  <si>
    <t>oswaldomosquera@gmail.com</t>
  </si>
  <si>
    <t>INFO-006 Prestar servicios profesionales a la UPRA en la gestión y seguimiento de las actividades a desarrollar en el marco de la estrategia de gestión de información SNUIRA, así como en la elaboración de instrumentos para su implementación.</t>
  </si>
  <si>
    <t>1. Apoyar a la UPRA en la planificación, seguimiento y ejecución de actividades estratégicas relacionadas con la implementación de la estrategia de gestión de información SNUIRA. 
2. Apoyar a la UPRA en la estructuración y desarrollo de instrumentos que fortalezcan la implementación de la estrategia de gestión de información en el sector agropecuario. 
3. Apoyar a la UPRA en la realización de actividades relacionadas con la estrategia 5 del Plan Estadístico Sectorial. 
4. Apoyar a la UPRA en planeación y ejecución de actividades relacionadas con transferencia de conocimiento y difusión en materia de gestión de información. 
5. Apoyar al supervisor del contrato de la oficina TIC desde el componente técnico en el seguimiento y vigilancia de los contratos que tenga a cargo, así como en la revisión y consolidación de los documentos y/o productos que se deriven del objeto y obligaciones de los contratos.</t>
  </si>
  <si>
    <t>360-47-994000042889</t>
  </si>
  <si>
    <t>INFO-061-2025</t>
  </si>
  <si>
    <t>CO1.PCCNTR.7539632</t>
  </si>
  <si>
    <t>2025-3-003731</t>
  </si>
  <si>
    <t>JORGE HERNANDO CHAVEZ CAMARGO</t>
  </si>
  <si>
    <t>ESPECIALIZACIÓN EN PROYECTOS DE TELECOMUNICACIONES</t>
  </si>
  <si>
    <t>Jorgechavez1970@hotmail.com</t>
  </si>
  <si>
    <t>INFO-061 Prestar servicios profesionales para apoyar a la UPRA en la ejecución de pilotos de proyectos de ciencia de datos, priorizando la integración de herramientas emergentes y la generación de modelos de análisis para el sector agropecuario en el marco del SNUIRA.</t>
  </si>
  <si>
    <t>1. Apoyar a la UPRA en la planificación, seguimiento y ejecución de pilotos de ciencia de datos que integren herramientas emergentes adaptadas a las necesidades del sector agropecuario. 
2. Apoyar a la UPRA en la articulación, implementación y documentación de acciones que permitan el relacionamiento, en el marco del SNUIRA, con actores del ecosistema de ciencia de datos e innovación (universidades, grupos de análisis de las entidades del sector, centro de investigación, etc), promoviendo el uso de T4RI.
3. Apoyar a la UPRA en la identificación de oportunidades de mejora de soluciones TIC en el sector agropecuario, promoviendo soluciones innovadoras basadas en las necesidades identificadas.
4. Apoyar a la UPRA en la transferencia de conocimiento derivado de los pilotos tecnológicos, mediante la capacitación de actores sectoriales en el uso y aplicación de herramientas y modelos desarrollados.
5. Las demás actividades asignadas por el supervisor asociadas al cumplimiento del objeto del contrato.</t>
  </si>
  <si>
    <t>21-46-101110773</t>
  </si>
  <si>
    <t>DOTA-132-2025</t>
  </si>
  <si>
    <t xml:space="preserve">
CO1.PCCNTR.7539644</t>
  </si>
  <si>
    <t xml:space="preserve"> 2025-3-003597_x000D_</t>
  </si>
  <si>
    <t>HECTOR JAIME LOPEZ SALGADO</t>
  </si>
  <si>
    <t>AGROLOGIA</t>
  </si>
  <si>
    <t xml:space="preserve">MASTER OF SCIENCE </t>
  </si>
  <si>
    <t>hector.lopezs@hotmail.com</t>
  </si>
  <si>
    <t>316 2711906</t>
  </si>
  <si>
    <t>Prestar servicios profesionales a la UPRA para apoyar la construcción y validación de la metodología para la identificación de predios presuntamente ociosos y predios improductivos o subutilizados.</t>
  </si>
  <si>
    <t>1. Concertar con el supervisor un plan de trabajo individual y cronograma para la para la implementación de la metodología para la identificación de predios presuntamente ociosos, subutilizados e improductivos, teniendo en cuenta la programación y alcances definidos por la UPRA, así como efectuar los ajustes al mismo en caso de ser requeridos, desde el enfoque del ordenamiento productivo y ordenamiento territorial. 
2. Revisar y proponer ajustes desde una compresión multiescalar de los componentes, variables e indicadores de la metodología para la identificación de predios presuntamente ociosos, subutilizados e improductivos, desde el desde el enfoque del ordenamiento productivo y ordenamiento territorial. 
3. Identificar y complementar la información gráfica, cartográfica, alfanumérica y documental disponible, del orden nacional, regional o municipal que, desde el ordenamiento productivo y el ordenamiento territorial, se considere pertinente para la implementación de la metodología para la identificación de predios presuntamente ociosos, subutilizados e improductivos. 
4. Revisar y proponer ajustes a componentes, categorías, variables e indicadores a tenidos en cuenta en la construcción de la metodología para la identificación de predios presuntamente ociosos, subutilizados e improductivos, desde el desde el enfoque del ordenamiento productivo y ordenamiento territorial. 
5. Proyectar y solicitar los cruces cartográficos o geográficos requeridos de acuerdo con las categorías, variables e indicadores geográficos definidos desde el ordenamiento productivo y ordenamiento territorial y orientar su consolidación espacial. 
6. Participar en las reuniones de seguimiento periódicas con el equipo de trabajo, y demás reuniones internas o externas relacionados con el objeto del contrato que sean acordadas. 
7. Aportar en ajustes al documento de metodología y otros documentos técnicos (anexos, formatos o instrumentos), suministrando los contenidos temáticos desde el ordenamiento productivo y el ordenamiento territorial, de acuerdo con los lineamientos acordados por el equipo a cargo de la construcción de la metodología, para la identificación de predios presuntamente ociosos y subutilizados e improductivos. 
8. Participar en las actividades relacionadas con la aplicación de prueba piloto de la metodología para la identificación de predios presuntamente ociosos, subutilizados e improductivos, tales como: selección de área geográfica o predios rurales a visitar, actores a contactar; rutas a seguir; formatos para la recolección de información, logística requerida, y demás actividades de acuerdo con el instrumento planteado para el desarrollo de la prueba piloto, así como en los trabajos de campo relacionados y requeridos para el desarrollo del
objeto del contrato y las actividades y gestiones requeridas para programar, convocar y documentar la socialización de resultados parciales y finales y, asistir a las mismas.
9. Presentar informe técnico con los hallazgos encontrados durante la prueba piloto, y ajustar las categorías, componentes, variables o indicadores y material temático presentado desde el ordenamiento productivo y ordenamiento territorial, para la consolidación final del documento de metodología.
10. Apoyar la gestión y participar en las reuniones o mesas de trabajo interinstitucional y con expertos sectoriales, desarrolladas durante la implementación del proyecto, tanto aquellas realizadas para la presentación de la propuesta metodológica, la recepción de aportes y
sugerencias; como las previstas para la validación de la metodología y la articulación interinstitucional en general.
11. Apoyar el diligenciamiento de formatos del sistema de gestión integrado - SGI de la UPRA, como: especificaciones técnicas, metadatos, solicitud de análisis de información, informe
técnico de reunión, actas de reunión, e informes de evaluación de calidad de los documentos técnicos y productos relacionados con el objeto del contrato.
12. Elaborar los documentos, conceptos técnicos e informes solicitados por la UPRA relacionados con el objeto contractual.
13. Elaborar un informe final de actividades que incluya las actividades ejecutadas, los productos entregados y las lecciones aprendidas
14. La demás asignadas por el supervisor relacionadas con el objeto contractual.</t>
  </si>
  <si>
    <t>14-44-101230195</t>
  </si>
  <si>
    <t>DOTA-054-2025</t>
  </si>
  <si>
    <t>CO1.PCCNTR.7540405</t>
  </si>
  <si>
    <t>2025-3-003649</t>
  </si>
  <si>
    <t>JOSÉ HUGO DIAZ AVILA</t>
  </si>
  <si>
    <t>hugodiazavila@hotmailcom</t>
  </si>
  <si>
    <t>Prestar servicios profesionales a la UPRA para desarrollar los criterios edáficos y climáticos del componente físico en el proceso de zonificación de aptitud en territorios asignados.</t>
  </si>
  <si>
    <t xml:space="preserve">1. Entregar el plan de trabajo que contenga las actividades por realizar, medios y productos entregables, en coherencia con las obligaciones contractuales y el desarrollo del componente físico, el plan debe estar acompañado de un cronograma general, el cual se entregará dentro del primer mes siguiente a la firma del acta de inicio, y se deberán efectuar.
2. Elaborar cronograma detallado de todas las actividades de componente físico para los Tipos de Utilización de la Tierra - TUT a zonificar en los territorios asignados, el cual se
entregará dentro del primer mes siguiente a la firma del acta de inicio, y se deberán efectuar los ajustes al mismo en caso de ser requeridos.
3. Apoyar la definición y ajuste de los tipos de utilización de la tierra TUT a zonificar en los territorios asignados, desde los aspectos edáficos en el marco del componente físico del proceso de evaluación de zonificación de aptitud territorial.
4. Proponer y definir la estructura de los criterios, variables y subvariables del componente físico, desde el enfoque edáfico y climático y su marco metodológico para los TUT de los territorios asignados
5. Proponer ajustes metodológicos desde el componente físico para zonificaciones de aptitud territorial con énfasis en los TUT a elaborar.
6. P roponer y definir los rangos de aptitud para cada una de las variables y subvariables de los criterios del componente físico, indicando las unidades de medida y fuente de información.
7. Realizar las solicitudes de análisis correspondientes y de elaboración de mapas de subvariables, variables, criterios, al área de análisis de información de la Oficina de Tecnologías de la Información y Comunicaciones (TIC) y solicitar los ajustes necesarios.
8. Revisar y aprobar los mapas intermedios e integrados de las subvariables, variables y criterios relacionados con el componente físico y biofísico para los TUT a zonificar y aquellos delegados, por la supervisión y/o coordinación, para los TUT de los territorios asignados.
9. Aplicar los métodos pertinentes de integración de subvariables, variables, criterios y componente físico y biofísico, para los TUT de los territorios asignados.
10. Validar de manera virtual o presencial las variables, sus rangos, criterios y los mapas integrados para los TUT de los territorios asignados, en el marco del componente físico y
las que le deleguen, apoyando también la convocatoria de los actores con los que se valida.
11. Elaborar las fichas metodológicas, presentaciones y secciones de las memorias técnicas de las zonificaciones de aptitud territorial para los TUT de los territorios asignados, en lo referente al componente físico y biofísico para los territorios asignados y aquellos temas delegados, por la supervisión y/o coordinación.
12. Asistir a las diferentes reuniones internas relacionadas con el desarrollo del objeto del contrato y apoyar la socialización o presentación con los actores estratégicos, de los avances, resultados y mapas finales del componente para los TUT zonificados en los territorios asignados y realizar visitas de campo relacionadas con el objeto contractual cuando sea solicitado.
13. La demás asignadas por el supervisor relacionadas con el objeto contractual.
</t>
  </si>
  <si>
    <t>14-44-101230194</t>
  </si>
  <si>
    <t>MODIFICACIÓN DE ACTIVIDADES</t>
  </si>
  <si>
    <t>DOTA-051-2025</t>
  </si>
  <si>
    <t>CO1.PCCNTR.7544616</t>
  </si>
  <si>
    <t>2025-3-003648</t>
  </si>
  <si>
    <t>FERNANDO ANDRES AMADO PÁEZ</t>
  </si>
  <si>
    <t>ing.andresamado@gmail.com</t>
  </si>
  <si>
    <t>Prestar servicios profesionales a la UPRA para desarrollar los criterios de dinámica del mercado de tierras, infraestructura productiva y disponibilidad de mano de obra, dentro del componente socioeconómico en el proceso de zonificación de aptitud para la vigencia 2025 en los territorios asignados.</t>
  </si>
  <si>
    <t>1. Entregar el plan de trabajo que contenga las actividades por realizar, medios y productos entregables, en coherencia con las obligaciones contractuales y el desarrollo del componente socioeconómico, el plan debe estar acompañado de un cronograma general, el cual se entregará dentro del primer mes siguiente a la firma del acta de inicio, y se deberán efectuar los ajustes al mismo en caso de ser requeridos.
2. Elaborar cronograma detallado de todas las actividades del proceso desde los criterios dinámica del mercado de tierras, infraestructura productiva, institucionalidad y asociatividad, e infraestructura, bienes y servicios en el marco del componente socioeconómico, el cual se entregará dentro del primer mes siguiente a la firma del acta de inicio, y se deberán efectuar los ajustes al mismo en caso de ser requeridos. 
3. Definir perfil de actores a consultar durante el proceso desde los criterios de dinámica del mercado de tierras, infraestructura productiva, institucionalidad y asociatividad, e infraestructura, bienes y servicios y según el Tipo de Utilización de la Tierra de los territorios asignados. 
4. Apoyar la construcción de la base de actores a consultar para los criterios de dinámica del mercado de tierras, infraestructura productiva, institucionalidad y asociatividad, e infraestructura, bienes y servicios según el Tipo de Utilización de la Tierra de los territorios asignados, además generar la convocatoria para las actividades respectivas. 
5. Apoyar la definición y ajuste de los tipos de utilización de la tierra a zonificar en los territorios asignados, desde los criterios de dinámica del mercado de tierras, infraestructura productiva, institucionalidad y asociatividad, e infraestructura, bienes y servicios, en el marco del componente socioeconómico del proceso de zonificación de aptitud territorial. 
6. Proponer y definir la estructura de los criterios, variables y subvariables de las temáticas de dinámica del mercado de tierras, infraestructura productiva, institucionalidad y asociatividad, e infraestructura, bienes y servicios y su marco metodológico para los Tipos de Utilización de la Tierra de los territorios asignados 7. Proponer ajustes metodológicos desde el componente socioeconómico para zonificaciones de aptitud territorial con énfasis en los sistemas productivos trabajados. 
8. Proponer y definir los rangos de aptitud para cada una de las variables y subvariables de los criterios de dinámica del mercado de tierras, infraestructura productiva, institucionalidad y asociatividad, e infraestructura, bienes y servicios, indicando las unidades de medida, fuente de información. 
9. Realizar las solicitudes de análisis correspondientes y de elaboración de mapas de subvariables, variables, criterios, al área de análisis de información de la Oficina de Tecnologías de la Información y Comunicaciones (TIC), solicitar los ajustes necesarios y llevar el balance y seguimiento de las mismas. 10. Revisar y aprobar los mapas intermedios e integrados de las subvariables, variables y criterios relacionados con dinámica del mercado de tierras, infraestructura productiva, institucionalidad y asociatividad, e infraestructura, bienes y servicios y aquellos delegados, por la supervisión y/o coordinación, para los Tipos de Utilización de la Tierra de los territorios asignados. 
11. Aplicar los métodos pertinentes de integración de subvariables, variables, criterios y componente, para los Tipos de Utilización de la Tierra de los territorios asignados. 
12. Validar de manera virtual o presencial las variables, sus rangos, criterios y los mapas integrados para los Tipos de Utilización de la Tierra de los territorios asignados, en especial de las temáticas de los criterios de dinámica del mercado de tierras, infraestructura productiva, institucionalidad y asociatividad, e infraestructura, bienes y servicios y las que le deleguen. 
13. Elaborar y consolidar las fichas metodológicas, presentaciones y secciones de las memorias técnicas de las zonificaciones de aptitud territorial para los Tipos de Utilización de la Tierra de los territorios asignados, en lo referente a los criterios relacionados con dinámica del mercado de tierras, infraestructura productiva, institucionalidad y asociatividad, e infraestructura, bienes y servicios y aquellos temas
delegados, por la supervisión y/o coordinación dentro del componente socioeconómico.
14. Asistir a las diferentes reuniones internas relacionadas con el desarrollo del objeto del contrato y apoyar la socialización o presentación con los actores estratégicos, de los avances, resultados y mapas finales del componente para los Tipos
de Utilización de la Tierra zonificados en los territorios asignados y realizar visitas de campo relacionadas con el objeto contractual cuando sea solicitado y apoyar la elaboración de actas de reunión.
15. Apoyar el registro de información para la Red Colaborativa de Infraestructura Agropecuaria – RECIA en las salidas de campo a los territorios priorizados por la UPRA.
16. La demás asignadas por el supervisor relacionadas con el objeto contractual.</t>
  </si>
  <si>
    <t>DOTA-130-2025</t>
  </si>
  <si>
    <t>CO1.PCCNTR.7544670</t>
  </si>
  <si>
    <t>2025-3-003673</t>
  </si>
  <si>
    <t>HELBES ENRIQUE LOPEZ SALAZAR</t>
  </si>
  <si>
    <t>INGENIERIA AMBIENTAL Y SANITARIA</t>
  </si>
  <si>
    <t>ESPECIALIZACIÓN EN INGENIERIA AMBIENTAL</t>
  </si>
  <si>
    <t>ing.e.lopez.s@gmail.com</t>
  </si>
  <si>
    <t>Prestar servicios profesionales a la UPRA para apoyar la actualización de la Frontera Agrícola desde el componente ambiental y la gestión intersectorial.</t>
  </si>
  <si>
    <t>1. Gestionar la información que permita la actualización de la Frontera Agrícola Nacional desde el componente ambiental e intersectorial, con los sectores e instituciones que sean identificados. 
2. Analizar y documentar la información desde el componente ambiental que permita soportar el proceso de actualización de la Frontera Agrícola Nacional y disponerla en el instrumento definido por la asesoría técnica en coordinación con la oficina TIC para la respectiva disposición en el SIPRA. 
3. Elaborar el documento técnico de actualización de la frontera agrícola nacional desde el componente ambiental e intersectorial y consolidar el documento final, con la respectiva especificación técnica, metadatos de los productos, el reporte de calidad de los documentos requeridos, identificando los elementos de análisis, acciones y alternativas para la gestión de conflictos socioambientales al interior y fuera de la frontera agrícola nacional, que aporten a la armonización de interés y planificación intersectorial en el suelo rural y la convivencia entre la actividad agropecuaria con al menos un sector productivo y/o económico caracterizado.
4. Gestionar la articulación de la frontera agrícola en el ordenamiento territorial y las instancias respectivas.
5. Realizar el seguimiento a los convenios y/o sentencias relacionadas con su objeto contractual.
6. Elaborar conceptos técnicos y presentaciones que le sean se requeridos en el marco de proyectos normativos, derechos de petición, lineamientos, criterios e instrumentos que desarrolle la UPRA, y demás conceptos que le sean solicitados de acuerdo con el objeto contractual.
7. Participar en reuniones, talleres, mesas técnicas sectoriales, agendas interministeriales y capacitaciones, relacionadas con el objeto del contrato que se adelanten con las áreas técnicas de la entidad, con otras entidades del sector agropecuario o con otros sectores, que se desarrollen dentro o fuera de la ciudad.
8. Gestionar, espacios interinstitucionales e intersectoriales relacionadas con el objeto contractual y realizar el seguimiento a las agendas intersectoriales que le sean designadas.
9. Documentar la formulación o actualización del procedimiento del cual participa.
10. Las demás asignadas por el supervisor y relacionadas con el objeto del contrato.</t>
  </si>
  <si>
    <t>18-46-101028437</t>
  </si>
  <si>
    <t>348 - A</t>
  </si>
  <si>
    <t>2025-3-007553</t>
  </si>
  <si>
    <t>MARIO AUGUSTO DOMINGUEZ HERNANDEZ</t>
  </si>
  <si>
    <t>ESPECIALIZACIÓN EN SANIDAD ANIMAL</t>
  </si>
  <si>
    <t>mariodominguezh@hotmail.com</t>
  </si>
  <si>
    <t>CHU-100047798</t>
  </si>
  <si>
    <t>DOTA-043-2025</t>
  </si>
  <si>
    <t>CO1.PCCNTR.7543874</t>
  </si>
  <si>
    <t>2025-3-003674</t>
  </si>
  <si>
    <t>HECTOR FELIPE RIOS ALZATE</t>
  </si>
  <si>
    <t>ESPECIALIZACIÓN EN GERENCIA DE RECURSOS NATURALES</t>
  </si>
  <si>
    <t>VMONDRAG@GMAIL.COM</t>
  </si>
  <si>
    <t>Prestar servicios profesionales a la UPRA para apoyar desde el subcomponente ecosistémico, para la elaboración de los mapas de zonificación de aptitud para las cadenas priorizadas por la UPRA para el año 2025</t>
  </si>
  <si>
    <t>1. Entregar el plan de trabajo que contenga las actividades a realizar, entregables, marco conceptual, cronograma de actividades, el cual se entregara dentro del primer mes siguiente a la firma del acta de inicio.
2. Generar a través de un documento la línea base para los Tipos de Utilización de la Tierra priorizados por la UPRA, en lo relacionado con el componente socioecosistémico. 
3. Apoyar desde el componente socioecosistémico la elaboración de los criterios y variables del recurso hídrico junto con el componente físico y el profesional en hidrología. 
4. Definir los rangos de aptitud mediante una matriz, para las variables y los criterios del componente socioecosistémico de los Tipos de Utilización de la Tierra priorizados por la UPRA. 
5. Revisar y ajustar los mapas del subcomponente ecosistémico para cada una de las variables y los criterios de los Tipos de Utilización de la Tierra priorizados por la UPRA. 
6. Actualizar los modelos de aptitud para variación estimada de carbono y apropiación de agua para Colombia para ser incluido en el subcomponente ecosistémico, mediante un documento y sus mapas. 
7. Elaborar las fichas metodológicas desde el subcomponente ecosistémico para los criterios y las variables técnicas con sus respectivos mapas. 
8. Elaborar las fichas metodológicas de exclusiones y condicionantes de tipo legal y normativo. 
9. Desarrollar los capítulos de las memorias técnicas en lo concerniente al subcomponente ecosistémico. 
10. Participar técnicamente en eventos, reuniones, socializaciones y validaciones relacionados con el objeto del contrato. 
11. Elaborar observaciones técnicas en lo relacionado con el objeto del contrato cuando sea solicitado por la UPRA. 
12. La demás asignadas por el supervisor relacionadas con el objeto contractual.</t>
  </si>
  <si>
    <t>14-46-101136455</t>
  </si>
  <si>
    <t>INFO-074-2025</t>
  </si>
  <si>
    <t>CO1.PCCNTR.7545503</t>
  </si>
  <si>
    <t>2025-3-003736</t>
  </si>
  <si>
    <t>ANGELICA MARIA SABOGAL SANTOFIMIO</t>
  </si>
  <si>
    <t>amsabogalica@gmail.com</t>
  </si>
  <si>
    <t>INFO-074 Prestar servicios profesionales a la UPRA, en el desarrollo de las actividades relacionadas con la consolidación de las bases de datos y monitoreo a la legislación relacionada con la producción y el comercio de los insumos agropecuarios en el marco de la implementación del sistema de información de insumos agropecuarios.</t>
  </si>
  <si>
    <t>1. Apoyar la gestión, estructuración, adecuación, actualización y mantenimiento de los marcos de lista de empresas y productos, para el fortalecimiento del sistema de información de insumos agropecuarios. 
2. Monitorear y documentar los cambios en la regulación relativa al registro de agentes y productos, al igual que sobre el comercio de insumos agrícolas, alimentos balanceados para animales, las materias primas necesarias para su elaboración y bioinsumos, en el marco del fortalecimiento del sistema de información de insumos agropecuarios. 
3. Participar y apoyar los ejercicios de contrastación de cifras e información generada y divulgada por diferentes entidades nacionales, en el marco del fortalecimiento del sistema de información de insumos agropecuarios. 
4. Participar y apoyar en sesiones técnicas virtuales o presenciales, asociadas al cumplimiento del objeto del contrato. 
5.Las demás actividades asignadas por el supervisor asociadas al cumplimiento del objeto del contrato.</t>
  </si>
  <si>
    <t>14-44-101230233</t>
  </si>
  <si>
    <t>INFO-065-2025</t>
  </si>
  <si>
    <t>CO1.PCCNTR.7545937</t>
  </si>
  <si>
    <t>2025-3-003743</t>
  </si>
  <si>
    <t>LADY MARICEL SANTUARIO ROBAYO</t>
  </si>
  <si>
    <t>lady.santuario@gmail.com</t>
  </si>
  <si>
    <t>INFO-065 Prestar servicios profesionales a la UPRA en la implementación de métodos de visualización web interactiva, de datos relevantes y estratégicos para el sector agropecuario, en el marco de la misionalidad de la entidad.</t>
  </si>
  <si>
    <t>1. Proponer la aplicación de nuevas funcionalidades de analítica, métodos y técnicas que potencialicen el uso de tecnologías de información, en la visualización web interactiva para dispositivos móviles y de escritorio y el análisis de indicadores clave para el sector agropecuario y la misionalidad de la UPRA. 
2. Apoyar la generación de tableros de control de Indicadores Estratégicos Sectoriales priorizados por el Ministerio de Agricultura y Desarrollo Rural y la UPRA, asimismo realizar la documentación respectiva, de acuerdo con los lineamientos establecidos. 
3. Garantizar la actualización, adecuación y publicación de información espacial y atributiva, insumo para la visualización web interactiva para dispositivos móviles y de escritorio, asociada a datos estratégicos del sector agropecuario y la misionalidad de la UPRA. 
4. Participar y apoyar en sesiones técnicas virtuales o presenciales, asociadas al cumplimiento del objeto del contrato. 
5.Las demás actividades asignadas por el supervisor asociadas al cumplimiento del objeto del contrato.</t>
  </si>
  <si>
    <t>14-44-101230223</t>
  </si>
  <si>
    <t>INFO-022-2025</t>
  </si>
  <si>
    <t>CO1.PCCNTR.7545885</t>
  </si>
  <si>
    <t>2025-3-003745</t>
  </si>
  <si>
    <t>LILIANA RUÍZ BARRIOS</t>
  </si>
  <si>
    <t>liliana0218@gmail.com</t>
  </si>
  <si>
    <t>INFO-022 Prestar servicios profesionales a la UPRA en la gestión de información, documentación y difusión de los procesos y procedimientos de las EVA y Precios en Primer Mercado</t>
  </si>
  <si>
    <t>1. Asegurar la creación de usuarios y la generación de reportes de información registrada en el aplicativo, apoyando el monitoreo de la gestión del equipo de trabajo. 
2. Participar en la planeación, consolidación, revisión y actualización de los informes y documentación, asegurando el cumplimiento de los lineamientos operativos y de calidad de las EVA y Precios en Primer Mercado. 
3. Apoyar en la preparación y ejecución de las actividades logísticas y operativas relacionadas con los espacios de difusión y la interacción con actores y usuarios de las EVA, plan piloto y Precios en Primer Mercado. 
4. Realizar el seguimiento, evaluación y reportes del avance de la prueba piloto de las EVAs 
5. Consolidar y actualizar los directorios de actores y usuarios de las EVA, asegurando su disponibilidad para la correcta realización y análisis de los resultados de las encuestas de satisfacción a los participantes, recopilando información clave para evaluar y ajustar las EVAs 
6. Y las demás asignadas por su supervisor, relacionadas con el objeto del contrato</t>
  </si>
  <si>
    <t>14-44-101230205</t>
  </si>
  <si>
    <t>INFO-019-2025</t>
  </si>
  <si>
    <t xml:space="preserve">
CO1.PCCNTR.7544346</t>
  </si>
  <si>
    <t xml:space="preserve"> 2025-3-003823</t>
  </si>
  <si>
    <t>PAOLA ZARATE GOMEZ</t>
  </si>
  <si>
    <t>ESPECIALIZACIÓN EN CULTIVOS PERENNES INDUSTRIALES</t>
  </si>
  <si>
    <t>paolazarategomez@gmail.com</t>
  </si>
  <si>
    <t>INFO-019 Prestar servicios profesionales a la UPRA en el desarrollo y fortalecimiento de las Evaluaciones Agropecuarias Municipales - EVA, brindando asistencia a los municipios y fuentes locales en la recolección y seguimiento de la información agrícola, conforme a los lineamientos operativos y de calidad.</t>
  </si>
  <si>
    <t xml:space="preserve">
14-44-101230305</t>
  </si>
  <si>
    <t>INFO-021*-2025</t>
  </si>
  <si>
    <t>CO1.PCCNTR.7551258</t>
  </si>
  <si>
    <t>2025-3-003786</t>
  </si>
  <si>
    <t>NILSA DE LA ENCARNACION MONTENEGRO</t>
  </si>
  <si>
    <t>nilsadelaencarnacion@gmail.com</t>
  </si>
  <si>
    <t>INFO-021 Prestar servicios profesionales a la UPRA en la validación, seguimiento y control de calidad de la información recolectada en el marco de las Evaluaciones Agropecuarias Municipales - EVA.</t>
  </si>
  <si>
    <t>1. Asegurar la correcta aplicación de los criterios de calidad en el registro de las variables de las EVA, desarrollando lineamientos y metodologías que cumplan con los estándares establecidos. 
2. Estructurar e implementar herramientas documentadas para la validación y seguimiento de la información registrada en el marco de las investigaciones de las EVA, siguiendo las directrices de la UPRA. 
3. Documentar y verificar el cumplimiento de los criterios de calidad definidos para la información registrada en los formularios de las EVA, formulando metodologías, lineamientos y parámetros específicos. 
4. Apoyar en el diseño e implementación de los instrumentos metodológicos que garanticen la adecuada recolección y validación de información en las investigaciones de las EVA. 
5. Consolidar y elaborar reportes sobre la información recolectada en las EVA y fuentes complementarias, asegurando la calidad y consistencia de los datos. 
6. Y las demás asignadas por su supervisor, relacionadas con el objeto del contrato</t>
  </si>
  <si>
    <t xml:space="preserve">
14 44 101230282</t>
  </si>
  <si>
    <t>INFO-020-2025</t>
  </si>
  <si>
    <t xml:space="preserve">
CO1.PCCNTR.7553636</t>
  </si>
  <si>
    <t>2025-3-003733</t>
  </si>
  <si>
    <t>NESTOR ANIBAL LAGOS GUACANEME</t>
  </si>
  <si>
    <t>nestorast@hotmail.com</t>
  </si>
  <si>
    <t>INFO-020 Prestar servicios profesionales a la UPRA en el análisis y la gestión de los sistemas de información espacial vinculados a las Evaluaciones Agropecuarias Municipales - EVA y sus investigaciones asociadas</t>
  </si>
  <si>
    <t>1. Garantizar el cumplimiento de los criterios de calidad establecidos para las variables
definidas en el marco de las EVA
2. Apoyar en la elaboración y consolidación de análisis temáticos con soporte geográfico, reportes e informes, utilizando los datos recolectados de las EVA. Asegurando que estos análisis integren de manera coherente diversas fuentes de información, complementándolos con indicadores clave que permitan evaluar adecuadamente la actividad agropecuaria 
3. Apoyar el desarrollo de las actividades de gestión de información en el marco de la disposición de los datos de referencia definidos por las EVA y sus investigaciones asociadas, de acuerdo a los procedimientos establecidos por la UPRA 
4. Realizar análisis detallados para comparar y contrastar distintas fuentes de datos relacionados con las EVA, identificando inconsistencias y proponiendo soluciones para su armonización. 
5. Gestionar las solicitudes de información provenientes de usuarios externos, garantizando que los datos solicitados sean entregados de acuerdo con los lineamientos establecidos para las EVA y sus investigaciones asociadas 
6. Verificar que la información generada por las EVA se integre adecuadamente en los sistemas de divulgación, validando con los reportes más recientes y que estos se actualicen oportunamente 7. Y las demás asignadas por su supervisor, relacionadas con el objeto del contrato</t>
  </si>
  <si>
    <t>CBC-100064839</t>
  </si>
  <si>
    <t>INFO-063-2025</t>
  </si>
  <si>
    <t>CO1.PCCNTR.7553880</t>
  </si>
  <si>
    <t>2025-3-003778</t>
  </si>
  <si>
    <t>CARLOS JAVIER DELGADO GONZALEZ</t>
  </si>
  <si>
    <t>MASTER OF SCIENCE IN GEOSPATIAL TECHNOLOGIES</t>
  </si>
  <si>
    <t>cjavierdelgadog@gmail.com</t>
  </si>
  <si>
    <t>Prestar servicios profesionales a la UPRA en la implementación de métodos de visualización web interactiva, de datos relevantes y estratégicos para el sector agropecuario, en el marco de la misionalidad de la entidad.</t>
  </si>
  <si>
    <t>14-44-101230268</t>
  </si>
  <si>
    <t>INFO-066-2025</t>
  </si>
  <si>
    <t>CO1.PCCNTR.7555592</t>
  </si>
  <si>
    <t>2025-3-00382</t>
  </si>
  <si>
    <t>INES MARIA SOSA LEON</t>
  </si>
  <si>
    <t>mariasosal14@gmail.com</t>
  </si>
  <si>
    <t>INFO-066 Prestar servicios profesionales a la UPRA en la implementación de métodos de visualización web interactiva, de datos relevantes y estratégicos para el sector agropecuario, en el marco de la misionalidad de la entidad.</t>
  </si>
  <si>
    <t>1. Apoyar la aplicación de nuevas funcionalidades de analítica, métodos y técnicas que potencialicen el uso de tecnologías de información, en la visualización web interactiva para dispositivos móviles y de escritorio y el análisis de indicadores clave para el sector agropecuario y la misionalidad de la UPRA. 
2. Apoyar la generación de tableros de control de Indicadores Estratégicos Sectoriales priorizados por el Ministerio de Agricultura y Desarrollo Rural y la UPRA, asimismo realizar la documentación respectiva, de acuerdo a los lineamientos establecidos. 
3. Apoyar la actualización, adecuación y publicación de información espacial y atributiva, insumo para la visualización web interactiva para dispositivos móviles y de escritorio, asociada a datos estratégicos del sector agropecuario y la misionalidad de la UPRA. 
4. Participar y apoyar en sesiones técnicas virtuales o presenciales, asociadas al cumplimiento del objeto del contrato. 
5.Las demás actividades asignadas por el supervisor asociadas al cumplimiento del objeto del contrato.</t>
  </si>
  <si>
    <t>360 47 994000042869</t>
  </si>
  <si>
    <t>INFO-059-2025</t>
  </si>
  <si>
    <t>CO1.PCCNTR.7556842</t>
  </si>
  <si>
    <t>2025-3-003831</t>
  </si>
  <si>
    <t>ZULY YESENIA OLAYA ACOSTA</t>
  </si>
  <si>
    <t>zolaya@unal.edu.co</t>
  </si>
  <si>
    <t>INFO-059 Prestar servicios profesionales a la UPRA en las actividades asociadas a la implementación de los protocolos de gestión de información, y las actividades del proceso de calidad y almacenamiento a los insumos relacionadas con la gestión de riesgos agropecuarios.</t>
  </si>
  <si>
    <t>1. Apoyar la implementación de los protocolos de gestión de información, y las actividades del proceso de calidad y almacenamiento a los insumos relacionadas con los componentes del sistema de riesgos agropecuarios, de acuerdo a los lineamientos establecidos. 
2. Adecuar y estructurar la información geográfica o alfanumérica, relacionada con los insumos de los componentes del sistema de riesgos agropecuarios. 
3. Realizar las actividades de soporte a las dependencias misionales y estratégicas en la consulta y acceso de información geográfica insumo, relacionadas con los componentes del sistema de riesgos agropecuarios. 
4. Participar y apoyar en sesiones técnicas virtuales o presenciales, asociadas al cumplimiento del objeto del contrato. 5. Las demás actividades asignadas por el supervisor asociadas al cumplimiento del objeto del contrato.</t>
  </si>
  <si>
    <t>11-46-101076995</t>
  </si>
  <si>
    <t>INFO-075-2025</t>
  </si>
  <si>
    <t>CO1.PCCNTR.7558213</t>
  </si>
  <si>
    <t>2025-3-003915</t>
  </si>
  <si>
    <t>KAREN NATHALY ARIZA PEÑA</t>
  </si>
  <si>
    <t>karenariza2014@gmail.com</t>
  </si>
  <si>
    <t>INFO-075 Prestar servicios profesionales a la UPRA en el desarrollo de las actividades de identificación, caracterización y cuantificación de los eslabones comerciales en la venta de los insumos, así como del aseguramiento de la calidad de la información, en el marco del fortalecimiento del sistema de información de insumos agropecuarios y el índice de agroinsumos.</t>
  </si>
  <si>
    <t>1. Apoyar la estandarización, estructuración y análisis de información, necesarios para fortalecer y actualizar el índice de precios de agroinsumos; así como la elaboración de boletines, informes, reportes y atención de PQRSD, que se desarrollen en materia de insumos agropecuarios. 
2. Apoyar la conceptualización a partir de información secundaria, sobre la estructura y eslabones de la cadena de comercialización de los insumos, identificando la estructura para los grandes grupos de productos agrícolas y pecuarios y la producción agremiada de los pequeños productores, garantizando la respectiva documentación. 
3. Estructurar la malla de validación y apoyar la analítica de la información recopilada en las bases de datos del Sistema de Información de insumos Agropecuarios para la elaboración de indicadores de gestión. 
4. Participar en sesiones técnicas virtuales o presenciales, asociadas al cumplimiento del objeto del contrato. 
5.Las demás actividades asignadas por el supervisor asociadas al cumplimiento del objeto del contrato</t>
  </si>
  <si>
    <t>14-44-101230458</t>
  </si>
  <si>
    <t>INFO-062-2025</t>
  </si>
  <si>
    <t>CO1.PCCNTR.7560060</t>
  </si>
  <si>
    <t>2025-3-003916</t>
  </si>
  <si>
    <t>VICTOR MANUEL MONDRAGON MACA</t>
  </si>
  <si>
    <t>INGENIERIA DE SISTEMAS Y TELECOMUNICACIONES</t>
  </si>
  <si>
    <t>INFO-062 Prestar servicios profesionales para apoyar a la UPRA en la puesta en marcha de ejercicios de ciencia de datos en el sector Agro, en el marco del Sistema Nacional Unificado de Información Rural - SNUIRA.</t>
  </si>
  <si>
    <t>1. Apoyar a la UPRA en el diseño e implementación de prototipos de ciencia de datos y metodologías que fomenten la implementación de las T4RI en los actores del sector agropecuario. 
2. Apoyar a la UPRA en la consolidación de ejercicios de vigilancia tecnológica con enfoque en T4RI con actores del sector agro en el marco del SNUIRA. 
3. Apoyar a la UPRA en la programación y ejecución de actividades de transferencia de conocimiento con los actores del sector, en el marco del SNUIRA.
4. Apoyar a la UPRA en la documentación de los ejercicios de ciencia de datos que se
desarrollen en el marco del SNUIRA.
5. Las demás actividades asignadas por el supervisor asociadas al cumplimiento del objeto
del contrato.</t>
  </si>
  <si>
    <t xml:space="preserve">
21-46-101111377</t>
  </si>
  <si>
    <t>CONS-069
DOTA-143
FOR-067
FUN-009
INFO-040</t>
  </si>
  <si>
    <t>CO1.PCCNTR.7576250</t>
  </si>
  <si>
    <t>2025-3-003509</t>
  </si>
  <si>
    <t xml:space="preserve">90121502
78111500 </t>
  </si>
  <si>
    <t>Selección Abreviada - Subasta Inversa - SASI</t>
  </si>
  <si>
    <t>UPRA-SASI-001-2025</t>
  </si>
  <si>
    <t>Contrato de Suministro - CSUM</t>
  </si>
  <si>
    <t>A-02-02-02-006-004 SERVICIOS DE TRANSPORTE DE PASAJEROS: $20.000.000
C-1704-1100-9-0-1704001 1.2.1 CARTOGRAFÍA DE ZONIFICACIÓN Y
EVALUACIÓN DE TIERRAS 1.2.1 ADELANTAR LA ZONIFICACIÓN DE SISTEMAS PRODUCTIVOS NACIONALES PRIORIZADOS: $70.000.000
C-1799-1100-3-0-1799060 1.1.3. SERVICIO DE IMPLEMENTACIÓN SISTEMAS DE GESTIÓN 1.1.3. IMPLEMENTAR LA ESTRATEGIA DE COMUNICACIONES DE LOS PRODUCTOS DE LAS ÁREAS MISIONALES Y DE APOYO: $150.000.000
C-1704-1100-11-0-1704003 1.1.3 DOCUMENTOS DE PLANEACIÓN 1.1.3 SOCIALIZAR EL DOCUMENTO CON LOS ACTORES INVOLUCRADOS (FOMENTAR LA ADOPCIÓN E IMPLEMENTACIÓN DE ESTRATEGIAS DE USO Y APROPIACIÓN DE LAS TI): $30.000.000
C-1704-1100-9-0-1704002 3.1.2 DOCUMENTOS DE LINEAMIENTOS TÉCNICOS 3.1.2 ASESORAR LA IMPLEMENTACIÓN DE LA ESTRATEGIA TERRITORIAL PARA EL ORDENAMIENTO Y EL USO EFICIENTE DEL SUELO RURAL AGROPECUARIO: $155.000.000
C-1704-1100-10-0-1704024 2.1.1 SERVICIO DE GESTIÓN DE INFORMACIÓN PARA LA PLANIFICACIÓN AGROPECUARIA 2.1.1 DESARROLLAR METODOLOGÍAS, RECOLECCIÓN, CAPTURA, ALMACENAMIENTO, ANÁLISIS Y GENERACIÓN DE INFORMACIÓN EN PRODUCTIVIDAD Y PRECIOS AGROPECUARIOS: $25.000.000</t>
  </si>
  <si>
    <t>JE TOURS</t>
  </si>
  <si>
    <t>Luz Rincón Lizcano</t>
  </si>
  <si>
    <t>gerencia.lrincon@jetours.com.co</t>
  </si>
  <si>
    <t>Suministro de tiquetes aéreos para los desplazamientos de servidores públicos y contratistas de la Unidad de Planificación Rural Agropecuaria - UPRA.</t>
  </si>
  <si>
    <t>1.Cumplir con las especificaciones técnicas-Anexo N°1 “FICHA TÉCNICA Y CONDICIONES EXIGIDAS” solicitadas en el presente documento y garantizar que ninguna de las condiciones y especificaciones técnicas establecidas genere costos adicionales a la Entidad.
2.Proveer a su costo, todos los bienes y servicios necesarios para el cumplimiento de los objetivos y funcionalidades requeridas en el contrato.
3.Contar con la infraestructura tecnológica que facilite la elaboración de tiquetes, reservas y una comunicación eficiente.
4.Contar con un amplio horario de atención extendido y contar con disponibilidad de comunicación especial (celulares) entre entidades, con algún funcionario que esté autorizado para ofrecer el servicio requerido en días festivos o no hábiles en caso de necesitarse.
5.Contar con el servicio de situado de pasajes para los pasajeros que deben desplazarse entre diferentes ciudades del país en un tiempo de respuesta máximo de quince (15) minutos.
6.Entregar los tiquetes siempre y cuando sean solicitados por escrito o a través de los medios tecnológicos dispuestos para el efecto por el Supervisor del contrato o quien haga sus veces.
7.Mantener los precios o tarifas ofrecidas durante la vigencia del presente contrato.
8.Comunicar por escrito a la UPRA, cuando se haya ejecutado el setenta (70%) por ciento del valor total del contrato con el fin de evitar que se exceda el valor total del mismo.
9.Abstenerse de emitir tiquetes con cargo al contrato cuando el saldo de este se hubiese agotado.
10.Presentar con cada factura comercial las remisiones individuales y constancia de pago de aportes parafiscales de sus empleados, del mes en curso a la entrega de la factura reportada en el aplicativo de SIIF Nación.
11.Expedir el PRINTER (DQB) de la aerolínea con el que se realizó la reserva de cada uno de los tiquetes expedidos, en la que se evidencie el costo del tiquete facturado por la aerolínea sin excepción.
12.Realizar cortes de facturación de acuerdo con los siguientes periodos: del 1 al 15 y del 16 al 30 de cada mes. Para ello remitirá, a través de los medios que sean acordados con el supervisor del contrato, las facturas comerciales junto con los soportes exigidos dentro de los 5 días hábiles posteriores a la fecha de finalización de cada corte.
13.Disponer de la existencia permanente de empleados con experiencia en un horario de lunes a domingo, los cuales pueda efectuar conexiones, reservas o cambios a las mismas, situar tiquetes, expedir pasajes, suministrar información en general y demás tramites inherentes a la ejecución del contrato. Igualmente deberá indicar el nombre de la persona o personas designada por la empresa que se encarga de manejar la cuenta de la UPRA durante la ejecución del contrato y que esté autorizado para brindar los servicios requeridos en días festivos o no hábiles.
14.Dar cumplimiento a las disposiciones legales y reglamentarias referentes a Higiene y Seguridad y Salud en el trabajo durante la ejecución el contrato.
15.Incluir en todos los tiquetes generados los impuestos y las tasas que se deriven de los mismos.
16.Suministrar tiquetes aéreos en rutas nacionales e internacionales en la clase y tarifas más económicas y promocionales, así mismo informar al, momento de solicitar tiquetes sobre las reducciones y ofertas que realicen las aerolíneas.
17.Aplicar los descuentos directos al momento de emitir el tiquete, de conformidad con lo ofertado en su propuesta inicial, durante toda la ejecución del contrato.
18.Mantener el precio de los tiquetes reservados hasta la medianoche del día de la reserva o de la hora definida por la Aerolínea, de acuerdo con la característica del tiquete aéreo.
19.Presentar en forma periódica al supervisor del contrato o cada vez que este lo solicite, una relación de los tiquetes expedidos, donde se evidencia la siguiente información: precio, los reembolsos efectuados durante el periodo y en general el estado de ejecución del contrato y cualquier otro informe que requiera el supervisor.
20.Atender en forma oportuna, cualquier cambio que se presente en los tiquetes previamente expedidos, por lo cual realizará las gestiones necesarias para efectuar dichos cambios (revisados), de fecha, nombre, rutas, rembolsos, cancelación de último momento, sujetos las políticas y tiempos de respuesta de los operadores.
21.Suministrar los pasajes aéreos en las rutas nacionales e internacionales (de ser el caso) que la UPRA requiera, en cualquier hora del día o de la noche incluyendo fines de semana y festivos. (teniendo en cuenta que la clase y tarifa será la más económica).
22.Permitir al contratante la anulación del tiquete el mismo día de su expedición, sin generar costo alguno para la UPRA.
23.Garantizar que la Plataforma contenga todos los Tiquetes Aéreos disponibles en el mercado de las Aerolíneas que mantengan publicados sus Tiquetes Aéreos en un GDS, incluyendo las tarifas más económicas de los tiquetes ofrecidos por las Aerolíneas en sus páginas web.
24.Entregar el usuario de consulta de los Tiquetes Aéreos emitidos a través de un GDS (sistema de distribución global de reservas utilizado principalmente por Agencias de Viajes para acceder en tiempo real a la oferta de Tiquetes Aéreos disponibles en el mercado) y realizar la capacitación en su uso a los supervisores y demás personal asignado, para lo cual, se contará con un plazo máximo de cinco (05) días hábiles después del inicio del plazo del contrato.
25.Proveer a la UPRA, el aplicativo para administrar el flujo de aprobación de tiquetes aéreos nacionales e internacionales. Este aplicativo permite a los funcionarios y/o contratistas autorizados por la UPRA, solicitar tiquetes aéreos al proveedor bajo las indicaciones y previa aprobación del Supervisor del contrato, si se requiere. El aplicativo debe permitir: (i) que el funcionario o contratista autorizado solicite, apruebe y expida el respectivo Tiquete; (ii) la generación y envío de un mensaje de confirmación de la solicitud al funcionario o contratista y al supervisor; y (iii) que la solicitud sea transmitida al Proveedor con la autorización del supervisor, si se requiere.
26.Tramitar ante las Aerolíneas los reembolsos por cancelación y cambio de Tiquetes Aéreos cuando este sea reembolsable, de acuerdo con las condiciones y políticas de las Aerolíneas.
27.Reembolsar el valor por cancelaciones y cambios de tiquetes aéreos cuando estos sean reembolsables, en un término menor a sesenta (60) días calendario desde la solicitud del cambio o cancelación del Tiquete.
28.Mantener vigente la licencia IATA presentada para la ejecución del contrato.
29.Mantener vigente durante la ejecución del contrato la Licencia IATA, el Certificado e Inscripción en el Registro Nacional de Turismo, el contrato para el uso de la plataforma para el suministro de los tiquetes aéreos, la certificación emitida por un GDS operativo y del sistema BSPLINK AGENTE de la IATA .
30.Informar a la UPRA sobre las visas y demás documentos que se requieran para los viajes al exterior.
31.Prestar el suministro de tiquetes de transporte aéreo a regiones apartadas del país en donde no operen las Aerolíneas de transporte regular, garantizando que el servicio lo prestarán a través de Aerotaxis o Aerolíneas legalmente establecidas para prestar dicho servicio.
32.Dar cumplimiento a las cláusulas establecidas en el Anexo Contractual publicado en la plataforma SECOP II, el cual hace parte integral del contrato
33.Cumplir con lo dispuesto en el parágrafo 1 del artículo 1 de la Resolución No. 3596 de 2006: “la aplicación de la tarifa administrativa en los servicios de transporte aéreo nacional, cuando se trate de rutas en las que se incluyan dos o más trayectos en tránsito o conexión con la misma aerolínea, la tarifa administrativa por este concepto se cobrara por una sola vez"
34.Cumplir con las medidas sanitarias, de seguridad y salud en el trabajo, así como aquellas previstas por el Gobierno Nacional, en atención a garantizar la observancia de todas y cada una de las medidas requeri-das a adoptarse en cumplimiento de los protocolos sanitarios estable-cidos por el Gobierno Nacional
35.Mantener fijos la tarifa de descuentos ofrecidos en la propuesta durante la ejecución del contrato.
36.Cumplir con las normas de la Aeronáutica Civil y todas aquellas inhe-rentes al contrato de suministro y que sean necesarias para la correcta ejecución del objeto mismo y las consagradas en el Código de Comercio vigentes.
37.Cumplir con las demás obligaciones de carácter general que surjan de la naturaleza del contrato y que garanticen el cabal y oportuno cumplimiento del objeto contractual</t>
  </si>
  <si>
    <t xml:space="preserve">
45-44-101163984</t>
  </si>
  <si>
    <t>CUMPLIMIENTO, CALIDAD DEL SERVICIO, PRESTACIONES SOCIALES y CALIDAD Y CORRECTO FUNCIONAMIENTO DE BIENES</t>
  </si>
  <si>
    <t>INFO-009-2025</t>
  </si>
  <si>
    <t>CO1.PCCNTR.7594117</t>
  </si>
  <si>
    <t>2025-3-003889</t>
  </si>
  <si>
    <t>MARCO FIDEL PÉREZ LÓPEZ</t>
  </si>
  <si>
    <t>mfperezl@gmail.com</t>
  </si>
  <si>
    <t>INFO-009 Prestar servicios profesionales a la UPRA en el mejoramiento de los procesos del levantamiento y salidas de información de las Evaluaciones Agropecuarias Municipales</t>
  </si>
  <si>
    <t>1. Realizar el documento del autodiagnóstico para identificar áreas de mejora y fortalecer el marco de referencia
2. Construir el documento de análisis de necesidades enfocado en los municipios, incorporando información relevante.
3. Gestionar los diseños de la propuesta temática (instrumentos y procedimientos), estadística, operativa y de sistemas, de las operaciones requeridas para el levantamiento de información del plan piloto de las EVA
4. Generar los reportes departamentales de las EVA 2024 y garantizar la entrega a departamentos, agremiaciones y entidades del sector
5. Apoyar las analíticas solicitadas de coyuntura y estructura de acuerdo a las necesidades de la UPRA
6. Y las demás asignadas por su supervisor, relacionadas con el objeto del contrato</t>
  </si>
  <si>
    <t xml:space="preserve">
14-44-101230844</t>
  </si>
  <si>
    <t>INFO-076-2025</t>
  </si>
  <si>
    <t>CO1.PCCNTR.7597595</t>
  </si>
  <si>
    <t>2025-3-003913</t>
  </si>
  <si>
    <t>YADIRA RODRIGUEZ SABOGAL</t>
  </si>
  <si>
    <t>yarosaud@gmail.com</t>
  </si>
  <si>
    <t>INFO-076 Prestar servicios profesionales para realizar acompañamiento a la UPRA en el desarrollo de las actividades relacionadas con el monitoreo de la producción nacional y el comercio exterior de los insumos agropecuarios, en el marco del fortalecimiento del sistema de información de insumos agropecuarios y el índice de agroinsumos.</t>
  </si>
  <si>
    <t>1.Realizar las actividades de gestión, seguimiento y monitoreo relativos a la producción nacional e importaciones, mediante la atención de usuarios, la elaboración de informes, la atención de requerimientos, y la medición de indicadores, relacionados con el fortalecimiento del sistema de información de insumos agropecuarios.
2.Apoyar la generación, actualización y documentación de las herramientas y demás instrumentos asociados a la implementación del sistema de información de insumos agropecuarios, garantizando la aplicación de los estándares de calidad y los lineamientos establecidos por la entidad.
3.Generar y apoyar la implementación de la estrategia de socialización del sistema de información de insumos agropecuarios.
4.Participar en sesiones técnicas virtuales o presenciales, asociadas al cumplimiento del objeto del contrato.
5.Las demás actividades asignadas por el supervisor asociadas al cumplimiento del objeto del contrato</t>
  </si>
  <si>
    <t xml:space="preserve">
14-44-101230889</t>
  </si>
  <si>
    <t>DOTA-044-2025</t>
  </si>
  <si>
    <t>CO1.PCCNTR.7585377</t>
  </si>
  <si>
    <t>2025-3-004084</t>
  </si>
  <si>
    <t>CHRISTIAN JOSÉ MENDOZA CASTIBLANCO</t>
  </si>
  <si>
    <t>christianmendozac@gmail.com</t>
  </si>
  <si>
    <t>Prestar servicios profesionales a la UPRA para apoyar en la elaboración de la zonificación de aptitud para el cultivo de arroz riego, desde el subcomponente del recurso hídrico, y documentar propuestas de mejora sobre el mapa de áreas potenciales para adecuación de tierras con fines de irrigación.</t>
  </si>
  <si>
    <t>1. Elaborar y presentar a la UPRA un plan de trabajo y cronograma para la consecución del objeto contractual, de acuerdo con las especificaciones que le sean entregadas por el supervisor dentro de los 5 días siguientes a la firma del contrato.
2. Construir una línea base para la identificación de áreas potenciales para los Tipo de Utilización de la Tierra priorizados por la UPRA, desde el subcomponente del recurso hídrico.
3. Identificar y definir los criterios y especificaciones técnicas del subcomponente del recurso hídrico para la definición de los Tipo de Utilización de la Tierra priorizados por la
UPRA.
4. Estructurar criterios y especificaciones técnicas espaciales del subcomponente del recurso hídrico, para la definición de la zonificación de áreas potenciales para los Tipo de Utilización de la Tierra priorizados por la UPRA
5. Definir los rangos de aptitud mediante una matriz, para las variables y los criterios del subcomponente del recurso hídrico de los Tipo de Utilización de la Tierra priorizados por la UPRA.
6. Revisar y ajustar los mapas del subcomponente del recurso hídrico para cada una de las variables y los criterios de los Tipo de Utilización de la Tierra priorizados por la UPRA.
7. Apoyar al equipo de zonificación nacional de aptitud en la generación del mapa de zonificación de aptitud para los Tipo de Utilización de la Tierra priorizados por la UPRA desde el subcomponente del recurso hídrico.
8. Documentar propuestas de mejora sobre el mapa de áreas potenciales para adecuación de tierras con fines de irrigación a escala 1:100.000.
9. Elaborar las fichas metodológicas desde el subcomponente del recurso hídrico para los criterios y las variables técnicas con sus respectivos mapas.
10. Participar técnicamente en las citaciones de eventos internos externos relacionados con el objeto del contrato.
11. La demás asignadas por el supervisor relacionadas con el objeto contractual.</t>
  </si>
  <si>
    <t>14-44-101230895</t>
  </si>
  <si>
    <t>INFO-077-2025</t>
  </si>
  <si>
    <t>CO1.PCCNTR.7598693</t>
  </si>
  <si>
    <t>2025-3-004210</t>
  </si>
  <si>
    <t>ESTEBAN DAVID FIGUEROA MURCIA</t>
  </si>
  <si>
    <t>estebandf5@gmail.com</t>
  </si>
  <si>
    <t>INFO-077 Prestar servicios profesionales a la UPRA para apoyar las actividades de gestión y publicación de información de los proyectos asignados, así como apoyar la supervisión, gestión, estructuración, mantenimiento, actualización y seguimiento de la información y el aplicativo de Precios en Primer Mercado.</t>
  </si>
  <si>
    <t>1.Realizar propuestas e implementar las mismas, que se orienten a mejorar la calidad de la información publicada para Precios en Primer Mercado.
2.Organizar y estructurar la data de los históricos de información de Precios en Primer Mercado para su publicación.
3.Apoyar la presentación de la información y boletines en los sitios oficiales de la UPRA dispuestos para la publicación de la información.
5. Verificar que la información generada por Precios en Primer Mercado se integre adecuadamente en los sistemas de divulgación, validando con los reportes más recientes y que estos se actualicen oportunamente.
6, Apoyar y validar el proceso de levantamiento de requerimientos del aplicativo para PPM y pruebas del mismo con la información del proyecto de acuerdo a la malla de validación definida por el equipo temático.
7. Y las demás actividades asociadas al objeto del contrato.</t>
  </si>
  <si>
    <t>14-44-101230888</t>
  </si>
  <si>
    <t>INFO-023-2025</t>
  </si>
  <si>
    <t>CO1.PCCNTR.7599344</t>
  </si>
  <si>
    <t>2025-3-004174</t>
  </si>
  <si>
    <t>SANDRA MILENA CASALLAS GARCIA</t>
  </si>
  <si>
    <t>sandramilenacasallas@yahoo.com</t>
  </si>
  <si>
    <t>INFO-023 Prestar servicios profesionales a la UPRA en el desarrollo de actividades dirigidas a mejorar el proceso documental y metodológico y la calidad de la información de las Evaluaciones Agropecuarias Municipales – EVAs</t>
  </si>
  <si>
    <t>1. Documentar el diseño temático, estadístico, operativo, metodológico y de sistemas de las operaciones requeridas para el levantamiento de información del plan piloto de las EVAs
2. Ajustar al procedimiento registrado en el sistema de gestión de la Entidad
3. Acompañar y gestionar las actividades en coordinación con el DANE de acuerdo con los lineamientos técnicos dados por la Entidad
4. Diseñar un documento con la propuesta de implementación a mediano plazo de la nueva metodología para la medición de las EVAs
5. Documentar la metodología, instrumentos y manuales de apoyo del plan piloto de las EVAs, asegurando que se registre en el repositorio de la Entidad
6. Y las demás asignadas por su supervisor, relacionadas con el objeto del contrato</t>
  </si>
  <si>
    <t>14-46-101137595</t>
  </si>
  <si>
    <t>CONS-057-2025</t>
  </si>
  <si>
    <t>CO1.PCCNTR.7620338</t>
  </si>
  <si>
    <t>2025-3-004365</t>
  </si>
  <si>
    <t>DIEGO RAUL ROJAS RAMIREZ</t>
  </si>
  <si>
    <t>diegoraulrojas23@gmail.com</t>
  </si>
  <si>
    <t>CONS-057 Prestar servicios profesionales a la UPRA para apoyar actividades del procedimiento de Ingeniería de Software relacionadas con el levantamiento de requerimientos, análisis de historias de usuario y ejecución de pruebas para los sistemas de información de la entidad</t>
  </si>
  <si>
    <t>1. Apoyar el levantamiento de requerimientos funcionales y no funcionales requeridos por el
procedimiento de Ingeniería de Software para los sistemas de información de la UPRA.
2. Apoyar la planeación, ejecución y validación de pruebas funcionales y no funcionales de
los sistemas de información de la UPRA para el aseguramiento de calidad, según los
procedimientos y lineamientos establecidos.
3. Apoyar las capacitaciones a usuarios relacionadas con el uso de los sistemas de
información y la elaboración de documentación técnica y de usuario de los sistemas de
información de la UPRA en concordancia con el procedimiento de Ingeniería de Software.
4. Participar en las reuniones de los equipos de los proyectos asignados y apoyar la definición
y priorización de tareas del backlog.</t>
  </si>
  <si>
    <t>14-46-101137928</t>
  </si>
  <si>
    <t>DOTA-021-2025</t>
  </si>
  <si>
    <t>CO1.PCCNTR.7599309</t>
  </si>
  <si>
    <t>2025-3-004188</t>
  </si>
  <si>
    <t>ANA MARIA VICENTE ALVAREZ</t>
  </si>
  <si>
    <t>agustinavicent@gmail.com</t>
  </si>
  <si>
    <t>Prestar servicios profesionales a la UPRA para apoyar la articulación y armonización de la frontera agrícola nacional con sectores priorizados e instituciones que confluyen en el suelo rural y su vinculación al ordenamiento territorial.</t>
  </si>
  <si>
    <t>1. Apoyar conceptual y metodológicamente la armonización de Política General de Ordenamiento Territorial con los procesos de actualización de la Frontera Agrícola
nacional y los procesos de identificación de áreas de protección para la producción de alimentos priorizados.
2. Elaborar lineamientos técnicos que permitan la armonización de la frontera agrícola y los procesos de identificación de áreas de protección para la producción de alimentos al ordenamiento territorial, en las instancias respectivas y sectores priorizados.
3. Proponer elementos que permitan definir la zonificación y restricciones de uso en los procesos priorizados para la identificación de áreas de protección para la producción
de alimentos - APPAS, articulados a los determinantes de ordenamiento territorial y la planificación intersectorial en el suelo rural agropecuario.
4. Realizar los aportes técnicos a las propuestas de plan de acción de las APPAS declaradas desde el componente de frontera agrícola y el componente de ordenamiento territorial.
5. Elaborar los aportes al documento técnico de actualización de la frontera agrícola nacional desde el componente intersectorial y de ordenamiento territorial identificando
los elementos de análisis, acciones y alternativas para la gestión de conflictos al interior y fuera de la frontera agrícola nacional, que aporten a la armonización de intereses y
planificación intersectorial en el suelo rural.
6. Elaborar conceptos técnicos y presentaciones que le sean requeridos en el marco de proyectos normativos, derechos de petición, lineamientos, criterios e instrumentos que desarrolle la UPRA, y demás conceptos que le sean solicitados de acuerdo con el objeto contractual.
7. Participar en reuniones, talleres, mesas técnicas sectoriales, agendas interministeriales y capacitaciones, relacionadas con el objeto del contrato que se adelanten con las áreas técnicas de la entidad, con otras entidades del sector agropecuario o con otros sectores, que se desarrollen dentro o fuera de la ciudad.
8. Gestionar, espacios interinstitucionales e intersectoriales relacionadas con el objeto contractual y realizar el seguimiento a las agendas intersectoriales que le sean designadas.
9. Las demás asignadas por el supervisor y relacionadas con el objeto del contrato.</t>
  </si>
  <si>
    <t>14-44-101231487</t>
  </si>
  <si>
    <t>DOTA-058-2025</t>
  </si>
  <si>
    <t>CO1.PCCNTR.7648089</t>
  </si>
  <si>
    <t>2025-3-004530</t>
  </si>
  <si>
    <t>RICARDO ESTEBAN PRADA MUÑOZ</t>
  </si>
  <si>
    <t>ricardoeprada@gmail.com</t>
  </si>
  <si>
    <t>Prestar servicios profesionales a la UPRA desde el componente técnico y productivo, para la formulación e implementación de lineamientos, criterios e instrumentos de Ordenamiento Social de la Propiedad Rural del orden nacional, relacionados con las Áreas de Protección para la Producción de Alimentos – APPA.</t>
  </si>
  <si>
    <t xml:space="preserve">1. Concertar con el supervisor un plan de trabajo individual para la consecución del objeto contractual, teniendo en cuenta la programación y alcances definidos por la Dirección de Ordenamiento de la Propiedad y Mercado de Tierras de la UPRA, realizar los ajustes al mismo en caso de ser requerido; así como reportar sus avances periódicos con los soportes respectivos.
2. Apoyar el proceso de implementación de ruta étnica para la identificación y declaratoria de Áreas de Protección para la Producción de Alimentos -APPA- en territorios étnicos asociados con la Línea Negra y/o otros territorios priorizados, desde el componente técnico y productivo del ordenamiento social de la propiedad.
3. Apoyar el proceso de identificación y declaratoria de Áreas de Protección para la Producción de Alimentos -APPA- en una Zona de Reserva Campesina priorizada por el MADR, desde el componente técnico y productivo del ordenamiento social de la propiedad.
4. Apoyar a la UPRA en la articulación interinstitucional en temas de Ordenamiento Social de la Propiedad Rural del orden nacional, asociados con gestión de información, consejos directivos, orientación de política, generación de lineamientos y la identificación y declaratoria de las Áreas de Protección para la Producción de Alimentos - APPA.
5. Apoyar la elaboración, revisión y ajuste de documentos, presentaciones, conceptos técnicos, artículos técnicos, procesos de diagramación, matrices, mapas, prototipos funcionales, boletines, procesos de línea base, atención de respuestas a peticionarios, solicitudes de información a entidades, solicitudes de análisis y gestión de información ante TIC del tema de ordenamiento social de la propiedad.
6. Participar y gestionar talleres, mesas de difusión, reuniones internas y reuniones externas relacionadas con la definición de lineamientos, criterios e instrumentos de Ordenamiento Social de la Propiedad Rural del orden nacional, cuando sea solicitado, así como realizar visitas de campo que sean requeridas.
7. Diligenciar los formatos del sistema de gestión de calidad de la UPRA necesarios para el cumplimiento del objeto del contrato como son especificaciones técnicas, informes de evaluación de calidad, metadatos y de entrega a repositorio, y organizar las evidencias técnicas del proceso a cargo, de acuerdo con la estructura de las TRD de la UPRA y las
especificaciones de la oficina TIC.
8. Apoyar al supervisor del contrato de la Dirección de OPMT desde el componente técnico en el seguimiento y vigilancia de los contratos de prestación de servicios que este tenga a cargo, así como en la revisión y consolidación de los documentos y/o productos que se deriven del objeto y obligaciones de los contratos.
9. Entregar un informe final al supervisor que describa las actividades desarrolladas, los productos generados durante la ejecución del contrato, lecciones aprendidas y recomendaciones.
</t>
  </si>
  <si>
    <t>14-44-101231607</t>
  </si>
  <si>
    <t>INFO-068-2025</t>
  </si>
  <si>
    <t>CO1.PCCNTR.7653614</t>
  </si>
  <si>
    <t>2025-3-004761</t>
  </si>
  <si>
    <t>OSWALDO BAUTISTA SANCHEZ</t>
  </si>
  <si>
    <t>obautista52@gmail.com</t>
  </si>
  <si>
    <t>INFO-068 Prestar servicios profesionales a la UPRA para apoyar el diseño, desarrollo web y mantenimiento de portales de Internet de la entidad</t>
  </si>
  <si>
    <t>1. Apoyar las actividades de desarrollo y personalización de módulos y temas del gestor de contenidos web de la UPRA según los requisitos del proyecto
2. Apoyar las actividades de documentación del código fuente y los procesos de desarrollo de software del gestor de contenidos web de la UPRA
3. Apoyar las actividades de solución de problemas técnicos, solución de incidencias y mantenimiento continuo de los portales web de la UPRA
4. Las demás actividades asignadas por el supervisor asociadas al cumplimiento del objeto del contrato</t>
  </si>
  <si>
    <t xml:space="preserve">
11-46-101078483</t>
  </si>
  <si>
    <t>FOR-069-2025</t>
  </si>
  <si>
    <t>CO1.PCCNTR.7674965</t>
  </si>
  <si>
    <t>2025-3-004721</t>
  </si>
  <si>
    <t>81111500
81112200</t>
  </si>
  <si>
    <t>UPRA-CD-002-2025</t>
  </si>
  <si>
    <t>Contrato de Prestación de Servicios con Persona Jurídica - CPSPJ</t>
  </si>
  <si>
    <t>MACRO PROYECTOS S.A.S.</t>
  </si>
  <si>
    <t>Jose Mario Martinez</t>
  </si>
  <si>
    <t>info@macroproyectos.com</t>
  </si>
  <si>
    <t>Prestar el servicio de soporte técnico, actualización y mantenimiento del Sistema para la eficiencia administrativa – SEA- de la UPRA, implementado sobre la plataforma Forest BPMS.</t>
  </si>
  <si>
    <t>1. Dar solución a los errores del producto Forest BPMS instalado en la UPRA y procesos automatizados en el Sistema para la eficiencia administrativa - SEA, de acuerdo con los acuerdos de Niveles de Servicio y procedimiento acordado con la entidad.
2. Realizar el mantenimiento preventivo e instalar las actualizaciones de producto que correspondan de acuerdo con la versión de Forest BPMS instalado en la UPRA.
3. Prestar servicio de consultoría para el desarrollo, capacitación y/o actualizaciones de infraestructura requeridos por la UPRA, mediante el uso de la bolsa de horas contratada.</t>
  </si>
  <si>
    <t>11-44-101251375</t>
  </si>
  <si>
    <t>CUMPLIMIENTO, CALIDAD Y PRESTACIONES SOCIALES</t>
  </si>
  <si>
    <t>FOR-096-2025 </t>
  </si>
  <si>
    <t>CO1.PCCNTR.7701425</t>
  </si>
  <si>
    <t>2025-3-004905</t>
  </si>
  <si>
    <t>81101700
81112300</t>
  </si>
  <si>
    <t>UPRA-CD-003-2025</t>
  </si>
  <si>
    <t>POWERSUN S.A.S.</t>
  </si>
  <si>
    <t>Wilman Alberto Leon 
Rivera</t>
  </si>
  <si>
    <t>administracion@powersunups.com</t>
  </si>
  <si>
    <t>Renovar el servicio de mantenimiento preventivo y correctivo incluido el suministro de repuestos en caso de ser necesario e igualmente emitir las recomendaciones para garantizar el buen estado del equipo UPS propiedad de la UPRA</t>
  </si>
  <si>
    <t>1.Se deberá presentar un plan de trabajo o cronograma para su aprobación por parte de la supervisión. Detallando como mínimo los plazos establecidos para la realización de los mantenimientos preventivos, con una frecuencia de al menos uno (1) por semestre durante el año.
2.Realizar los mantenimientos preventivos de forma oportuna, según el cronograma de actividades establecido por la entidad.
3.Atender oportunamente las solicitudes de mantenimiento correctivo realizadas por la UPRA.
4.Presentar los informes técnicos detallados de mantenimiento preventivo y correctivo, sujetos a la aprobación y satisfacción de la supervisión.
5.Reemplazar, sin costo adicional y a entera satisfacción de la UPRA, los suministros o repuestos que resulten defectuosos, de mala calidad o que no cumplan con las especificaciones técnicas establecidas.
6.Disponer del personal técnico calificado, así como de las herramientas técnicas y elementos de protección necesarios para el desarrollo adecuado de las actividades de mantenimiento.
7.Aplicar procedimientos adecuados para el desecho responsable de los residuos tecnológicos, entregando un informe a la supervisión donde se evidencie el cumplimiento de la normativa legal vigente para la disposición final de dichos residuos.
8.Entregar a la supervisión un concepto técnico detallado sobre la vida útil restante de los equipos UPS.</t>
  </si>
  <si>
    <t>Dos pagos parciales contra prestación del servicio realizado</t>
  </si>
  <si>
    <t>INFO-049-2025</t>
  </si>
  <si>
    <t>CO1.PCCNTR.7694261</t>
  </si>
  <si>
    <t>2025-3-005204</t>
  </si>
  <si>
    <t>NESTOR FABIAN VARGAS FERRUCHO</t>
  </si>
  <si>
    <t>nestorfabian.92@gmail.com</t>
  </si>
  <si>
    <t>INFO-049 Prestar servicios de apoyo a la UPRA para el desarrollo y mantenimiento de los sistemas de información de la entidad.</t>
  </si>
  <si>
    <t>1.Apoyar el desarrollo y soporte de los sistemas de información de la UPRA
2.Versionar, documentar y socializar los desarrollos de software realizados para los sistemas de información de la Upra
3. Las demás actividades asignadas por el supervisor asociadas al cumplimiento del objeto del contrato.</t>
  </si>
  <si>
    <t>14-44-101232306</t>
  </si>
  <si>
    <t>CONS-068-2025 
FOR-101-2025</t>
  </si>
  <si>
    <t>2025-3-004303</t>
  </si>
  <si>
    <t>43231600
43232000
43232100
43232200
43232300
43232400
43232500
43232600
43232700
43232800
43232900
43233000
43233200 
43233400
43233500
43233600
43233700
81112200
81111800 
81111500</t>
  </si>
  <si>
    <t>Acuerdo Marco - Mínima Cuantía - Grandes Superficies</t>
  </si>
  <si>
    <t xml:space="preserve">RFI 185986 del 19 al 21/02/2025
RFQ (SIMULACION) 187106 del 06 al 12/03/2025
SOLICITUD </t>
  </si>
  <si>
    <t>ESRI COLOMBIA S.A.S.</t>
  </si>
  <si>
    <t>Manuel Francisco Lemos Ortega</t>
  </si>
  <si>
    <t>impuestos@procalculo.com</t>
  </si>
  <si>
    <t>Renovar el licenciamiento ELA propiedad de la UPRA, al amparo del acuerdo marco de precios. INFO-101</t>
  </si>
  <si>
    <t>La UPRA se acoge a las obligaciones establecidas en las cláusulas 6, 7 y 8, del instrumento de agregación de demanda, sistema dinámico de adquisición (IAD/SDA) de software por catálogo II No. CCE-SNG-IAD-002-2024, referentes a las obligaciones de los proveedores, de las entidades compradoras y de Colombia Compra Eficiente.</t>
  </si>
  <si>
    <t xml:space="preserve">11-44-101251171							
</t>
  </si>
  <si>
    <t>DOTA-119-2025</t>
  </si>
  <si>
    <t>CO1.PCCNTR.7745417</t>
  </si>
  <si>
    <t>2025-3-005833</t>
  </si>
  <si>
    <t>MAURICIO HOYOS RUEDA</t>
  </si>
  <si>
    <t>HISTORIADOR</t>
  </si>
  <si>
    <t>MAGÍSTER EN PATRIMONIO CULTURAL Y TERRITORIO</t>
  </si>
  <si>
    <t>mauriciohoyos@yahoo.com</t>
  </si>
  <si>
    <t>Prestar servicios profesionales a la UPRA como apoyo para la elaboración de lineamientos, criterios e instrumentos encaminados al ordenamiento territorial desde los componentes patrimonial, cultural y de turismo.</t>
  </si>
  <si>
    <t>1. Contribuir al diseño de lineamientos, criterios e instrumentos de gestión, ordenamiento y planificación de paisajes agropecuarios en el nivel nacional y territorial, desde el componente cultural y patrimonial. 2. Apoyar la identificación y declaratoria de las áreas de protección para la producción de alimentos - APPA y/o las áreas de especial interés para proteger el derecho humano a la alimentación con los análisis de los componentes cultural, patrimonial y de turismo en todas sus fases. 
3. Apoyar las actividades para la formulación de instrumentos de gestión de Paisaje Agropecuario en los territorios definidos por la UPRA desde el componente cultural y patrimonial. 
4. Acompañar a la implementación de los pilotos de Cartas del paisaje agropecuario desde la perspectiva de Bien de Interés Cultural y SIPAM desde el abordaje patrimonial y cultural. 
5. Apoyar la elaboración e implementación de las acciones de internacionalización y conformación de redes de conocimiento de paisaje agropecuario. 
6. Apoyar a la Entidad en la emisión de conceptos técnicos y elaboración de respuestas a requerimientos de paisaje agropecuario como bien de interés cultural, así como asistir a espacios y reuniones relacionadas con el objeto del contrato, cuando sea requerido. 
7. Elaborar documentos, presentaciones, conceptos, solicitudes de información, de análisis y elaborar los estándares apropiados para documentos técnicos (especificación técnica, informe de calidad, metadato, entrega a repositorio) cuando sea solicitado y organizar las evidencias técnicas del proceso a cargo, de acuerdo con la estructura de las TRD de la UPRA y las especificaciones de TIC.</t>
  </si>
  <si>
    <t>11-46-101080066</t>
  </si>
  <si>
    <t>FUN-031-2025</t>
  </si>
  <si>
    <t>CO1.PCCNTR.7733824</t>
  </si>
  <si>
    <t>2025-3-005421</t>
  </si>
  <si>
    <t>81101700
80111500
81112200</t>
  </si>
  <si>
    <t>UPRA-CD-004-2025</t>
  </si>
  <si>
    <t>A-02-02-02-008-005 SERVICIOS DE SOPORTE</t>
  </si>
  <si>
    <t>HEINSOHN HUMAN GLOBAL SOLUTIONS S.A.S.</t>
  </si>
  <si>
    <t>Diego Fernando Marin
Sanabria</t>
  </si>
  <si>
    <t>contabilidad@heinsohn.com.co</t>
  </si>
  <si>
    <t>Prestación de servicio de soporte de mantenimiento para la funcionalidad del aplicativo requerido para el procesamiento de la nómina y requerimientos de talento humano de los funcionarios de la UPRA</t>
  </si>
  <si>
    <t>Será de cargo del CONTRATISTA, además de las consagradas en la ley, conforme a la naturaleza del contrato que se suscribirá, el cumplimiento de las siguientes obligaciones: 
1. Prestar el servicio de soporte y/o mantenimiento especializado, mediante la modalidad de bolsa de horas, por un mínimo de noventa y ocho (98) horas que pueden ser utilizadas para desarrollar las siguientes obligaciones. 
2. Brindar acompañamiento para adelantar actividades de tipo funcional y/o técnico del Sistema de Información y Gestión del Empleo Público SIGEP. 
3. Realizar actividades de asesoría funcional, técnica, capacitación y desarrollos que se requieran, garantizando profesionales con conocimiento de la normatividad del sector público, y específicamente en los relacionado con liquidación de salarios y prestaciones sociales en concordancia los Acuerdo de Niveles de Servicio. 
4. Realizar la actualización de versiones SIGEP, garantizando la ejecución de pruebas y puestas en producción, luego de aceptadas y aprobadas por parte del supervisor. 
5. Entregar un informe técnico que soporte el consumo de horas, relacionando las actividades técnicas y funcionales adelantadas en el periodo de facturación. El informe debe contener por lo menos el nombre de la actividad, desarrollo de la actividad, relación de horas y el nombre de quien aprobó adelantar la actividad técnica. 
6. Prestar los servicios de mantenimiento, soporte técnico del módulo de Nomina del sistema SIGEP. 
7. Brindar acompañamiento en la generación y revisión de liquidación de la nómina y sus novedades en el sistema SIGEP. 
8. Atender las incidencias generadas en el sistema y adecuación de estas, las cuales serán de acuerdo con los tiempos establecidos en los ANS, (En inglés Service Level Agreement SLA, el cual es un documento que establece los acuerdos sobre las normas de un servicio o producto). 
9. Realizar la Atención de incidencias 5X8 (El cual es un sistema que incluye soporte y asistencia en horario de oficina, que comprende de lunes a viernes en horario de 09:00 a 14:00 y de 16:00 a 19:00).
10. Proveer una herramienta web para el reporte, atención y control de incidencias.
11. Apoyar a los funcionarios y colaboradores de Talento Humano de la UPRA en la verificación, validación y aprobación de los reportes y consultas solicitadas.
12. Gestionar las solicitudes de soporte, cuando la entidad lo requiera, a fin de resolver las inquietudes que se presenten sobre la funcionalidad del sistema.
13. Entregar e implementar las nuevas versiones liberadas, mejoras o modificaciones que se generen durante la vigencia del contrato, acompañada de la documentación que  genere la nueva versión.
14. Capacitar a mínimo 3 personas de la UPRA, cuando se generen cambios en el aplicativo, o en los procedimientos de este.
15. Garantizar la funcionalidad del sistema, así como sus componentes durante el término de ejecución del contrato.
16. Asistir a las reuniones de seguimiento del contrato, que sean programadas por el supervisor, cuando se considere necesario.
17. Presentar los informes que la supervisión requiera, conforme a la forma de pago que esta acordada, para la ejecución del contrato.
18. Realizar las recomendaciones que considere necesarias en relación con el uso, configuración y mantenimiento del sistema.
19. Cumplir con los acuerdos de Niveles de Servicios definidos. 
20. Las demás contempladas en la oferta presentada, documento que hará parte integral del contrato que se llegare a suscribir.</t>
  </si>
  <si>
    <t>Mensualidad Vencida junto con Entregable</t>
  </si>
  <si>
    <t>33-44-101261534</t>
  </si>
  <si>
    <t>FUN-019-2025</t>
  </si>
  <si>
    <t>CO1.PCCNTR.7744173</t>
  </si>
  <si>
    <t>2025-3-005560</t>
  </si>
  <si>
    <t>80111500
85122200
85122201
85121608
85121801
93141506</t>
  </si>
  <si>
    <t>UPRA-CD-005-2025</t>
  </si>
  <si>
    <t>A-02-02-02-008-003 SERVICIOS PROFESIONALES, CIENTÍFICOS Y TÉCNICOS (EXCEPTO LOS SERVICIOS DE INVESTIGACION, URBANISMO, JURÍDICOS Y DE CONTABILIDAD)</t>
  </si>
  <si>
    <t>CAJA DE COMPENSACION FAMILIAR COMPENSAR</t>
  </si>
  <si>
    <t>Maria Ximena del Pino Vanegas</t>
  </si>
  <si>
    <t>notificacionesjudiciales@compensar.com</t>
  </si>
  <si>
    <t>Prestar servicios para apoyar a la UPRA en la realización de actividades culturales, recreativas, de capacitación y bienestar, prevención y promoción de la seguridad y salud en el trabajo para los funcionarios de la Entidad.</t>
  </si>
  <si>
    <t>1. Ejecutar el objeto del contrato, en las condiciones de tiempo, modo, lugar, cantidad, calidad y con las especificaciones establecidas por la UPRA para esta contratación. 
2. Suministrar las ayudas audiovisuales en las fechas y horarios definidos con el supervisor del contrato según la actividad. 
3. Desarrollar las actividades lúdicas, deportivas y recreativas teniendo en cuenta el plan de bienestar social de la entidad. 
4. Enviar previamente a la UPRA, antes del desarrollo de cada actividad, el programa propuesto para su respectiva aprobación. 
5. Atender de manera diligente las recomendaciones y sugerencias impartidas por el supervisor del contrato. 
6. Dar cumplimiento a la normatividad vigente para la prestación del objeto contractual. 
7. Dar estricto cumplimiento especificaciones técnicas descritas y la propuesta presentada por el oferente. 
8. Elaborar y presentar un cronograma de plan de trabajo de conformidad con el anterior numeral 
9. Planificar la organización logística y la ejecución contractual en coordinación permanente con la Secretaría General de la UPRA, a través del supervisor del contrato y el profesional designado como apoyo. 
10. Presentar al supervisor mensualmente el seguimiento del cumplimiento cronograma de 17. Designar como mínimo un funcionario para coordinar de manera directa y previa las
actividades que se vayan a realizar en desarrollo del contrato.
18. Las descritas para cada componente, descritas en el numeral 6.3 del presente estudio
previotrabajo, en el que se detalle la ejecución de las actividades programadas, las no ejecutadas y la reprogramación respectiva. 
11. Entregar constancias, evaluaciones y productos de los servicios prestados, tales como certificados de asistencia a exámenes médicos; certificados médicos ocupacionales, periódicos, de ingreso, egreso; recomendaciones médicas ocupacionales, y demás documentos de resultados, según el servicio prestado. 
12. Mantener el valor de los servicios establecidos en la propuesta presentada por el Contratista durante la totalidad del término de duración del contrato. 
13. Entregar al finalizar de la vigencia un informe de las condiciones de salud de los servidores de la entidad. 
14. Aplicar el instrumento de batería de riesgo psicosocial para los servidores públicos de la entidad. 
15. Realizar y presentar el plan de intervención acorde a los resultados del instrumento con mínimo tres sesiones de intervención psicosocial. 16. Practicar los exámenes médicos ocupacionales y las cantidades requeridos por la entidad, en los términos de calidad ofrecidos en la propuesta. 
17. Designar como mínimo un funcionario para coordinar de manera directa y previa las actividades que se vayan a realizar en desarrollo del contrato.
18. Las descritas para cada componente, descritas en el numeral 6.3 del presente estudio previo</t>
  </si>
  <si>
    <t>875 47 994000011956</t>
  </si>
  <si>
    <t>CUMPLIMIENTO, CALIDAD, PRESTACIONES SOCIALES y RESP CIVIL EXT.</t>
  </si>
  <si>
    <t>Demoras en la firma del contrato por parte del contratista</t>
  </si>
  <si>
    <t>INFO-055-2025</t>
  </si>
  <si>
    <t>CO1.PCCNTR.7786951</t>
  </si>
  <si>
    <t>2025-3-006408</t>
  </si>
  <si>
    <t>GERARDO ENRIQUE MENDEZ RAIGOSO</t>
  </si>
  <si>
    <t>sicknessger@gmail.com</t>
  </si>
  <si>
    <t>INFO-055 Prestar servicios profesionales a la UPRA para apoyar las tareas de construcción de los componentes de los sistemas de información geográficos y alfanuméricos, de acuerdo al procedimiento de Ingeniería de software y demás lineamientos adoptados en la entidad.</t>
  </si>
  <si>
    <t>1. Construir los componentes de software para los servicios de geoprocesamiento y los sistemas de información geográfica y alfanumérica de la UPRA. 
2. Versionar el código de los componentes de software desarrollados utilizando las plataformas y herramientas dispuestas por la entidad. 
3. Realizar transferencia tecnológica, aportes técnicos y documentar los desarrollos de software realizados en la UPRA. 
4. Apoyar las revisiones de calidad de código fuente y pruebas unitarias de los sistemas de información asignados. 
5. Las demás actividades asignadas por el supervisor asociadas al cumplimiento del objeto del contrato.</t>
  </si>
  <si>
    <t>14-44-101234048</t>
  </si>
  <si>
    <t>FOR-035-2025</t>
  </si>
  <si>
    <t>CO1.PCCNTR.7812159</t>
  </si>
  <si>
    <t>2025-3-006627</t>
  </si>
  <si>
    <t>JUAN PABLO GUTIERREZ ALZATE</t>
  </si>
  <si>
    <t>ESPECIALIZACIÓN EN GERENCIA PUBLICA Y CONTROL FISCAL</t>
  </si>
  <si>
    <t>jpgutierreza@unal.edu.co</t>
  </si>
  <si>
    <t>FOR_035 Prestar servicios profesionales a la UPRA para apoyar las actividades relacionadas con el Plan anual de auditoría.</t>
  </si>
  <si>
    <t>1.Contribuir en la ejecución de auditorías en procesos jurídicos, contractuales y/o de gestión institucional. 
2.Contribuir en el desarrollo de las actividades de prevención y fomento a la cultura del control institucional. 
3.Contribuir en el desarrollo de actividades de seguimiento y requerimiento legal. 
4.Documentar las actividades y entregar todos los archivos de gestión. 5. Cumplir las demás actividades que le requiera el supervisor relacionadas con el objeto del contrato.</t>
  </si>
  <si>
    <t>14-44-101234471</t>
  </si>
  <si>
    <t>FOR-095-2025</t>
  </si>
  <si>
    <t>CO1.PCCNTR.7798417</t>
  </si>
  <si>
    <t>2025-3-005351</t>
  </si>
  <si>
    <t>43222602
43231503
81112204</t>
  </si>
  <si>
    <t>Mínima Cuantía - MC</t>
  </si>
  <si>
    <t>UPRA-MC-001-2025</t>
  </si>
  <si>
    <t>REDNEET S.A.S.</t>
  </si>
  <si>
    <t>John Velasco Rodriguez</t>
  </si>
  <si>
    <t>jvelasco@redneet.com</t>
  </si>
  <si>
    <t>Renovar el servicio de soporte, actualizaciones y mantenimiento de los Switches misionales y administrativos propiedad de la UPRA</t>
  </si>
  <si>
    <t>1. Presentar para la aprobación del supervisor, al inicio del contrato, la programación anual de mantenimiento preventivo y soporte, incluyendo el diagnóstico inicial de los equipos mediante un cronograma detallado. 2. Entregar informes documentados sobre el mantenimiento, actualizaciones y soportes realizados, el cual deberá ser revisado y aprobado por la supervisión del contrato, conforme el Anexo de la ficha técnica. 
3. Realizar las actualizaciones según la programación proyectada de acuerdo con las liberaciones del fabricante por un año, contado a partir de la suscripción y perfeccionamiento del contrato. 
4. Realizar la renovación de plataforma NXOS y suscripción DNA a los equipos según corresponda. 
5. Atender las solicitudes de mantenimiento preventivo realizadas por la UPRA, de acuerdo con lo establecido en los Acuerdos de Niveles de Servicio-ANS. 
6. Disponer de la capacidad logística y humana adecuada que le permita garantizar el cumplimiento del objeto del contrato, sin que este represente costos adicionales. 
7. Dotar al personal encargado de realizar las actividades de mantenimiento, de la indumentaria y herramienta requerida para dar cumplimiento a la Política de Seguridad y Salud en el Trabajo de la UPRA. 
8. Aplicar el debido procedimiento para el desecho de los residuos tecnológicos, acorde con la Ley 1672 del 20137 , para los elementos dados de baja por parte de la supervisión del contrato, presentando el informe de destinación final de los desechos tecnológicos a la terminación del contrato a la supervisión.</t>
  </si>
  <si>
    <t>Pago Único - 100% contra Generación del Servicio y Presentación de Factura</t>
  </si>
  <si>
    <t>21-46-101114734</t>
  </si>
  <si>
    <t>FUN-036-2025</t>
  </si>
  <si>
    <t>2025-3-006628</t>
  </si>
  <si>
    <t>56101520
47121702
43191501_x000D_</t>
  </si>
  <si>
    <t>SOLICITUD 213350</t>
  </si>
  <si>
    <t>A-02-01-01-003-008 MUEBLES, INSTRUMENTOS MUSICALES ARTÍCULOS DE DEPORTE Y ANTIGÜEDADES A-02-0101-004-007 EQUIPO Y APARATOS DE RADIO TELEVISIÓN Y COMUNICACIONES</t>
  </si>
  <si>
    <t>HARDWARE ASESORIAS SOFTWARE LTDA</t>
  </si>
  <si>
    <t>Ramiro Vergara</t>
  </si>
  <si>
    <t>claudia.sanchez@hasltda.com</t>
  </si>
  <si>
    <t>Compra de bienes muebles para garantizar la atención del ciudadano y el bienestar de los empleados ( FUN 036)</t>
  </si>
  <si>
    <t>1. El contratista debe entregar a la UPRA los insumos descritos en el numeral 6.3 
denominado “Especificaciones Técnicas del Objeto a Desarrollar” de los Estudios y 
Documentos Previos. 
2. El contratista debe garantizar que los elementos entregados sean de excelente calidad, 
originales, nuevos, NO REMANUFACTURADOS, ni reutilizados. 
3. El contratista deberá cambiar los bienes que entrega y que no cumplen con las 
características técnicas solicitadas en máximo tres (3) días hábiles contados a partir 
del día siguiente en el que la UPRA solicite el cambio. 
4. El contratista debe entregar los elementos solicitados en la caja de empaque sellado 
y original. Si la caja se encuentra abierta o roto el sello de seguridad, la UPRA se 
abstendrá de recibir el bien. 
5. El contratista debe transportar por su cuenta y riesgo los bienes objeto del contrato y 
realizar dentro del tiempo pactado la entrega de los bienes en las instalaciones de la 
UPRA. 
6. Las establecidas en los términos y condiciones de Uso de la Tienda Virtual del Estado 
Colombiano y en la guía para adquisición en gran almacén cuando se trata de mínima 
cuantía por la Tienda Virtual, efectuado por la Agencia Nacional de Contratación –
Colombia Compra Eficiente</t>
  </si>
  <si>
    <t>FUN-023-2025</t>
  </si>
  <si>
    <t>2025-3-005017</t>
  </si>
  <si>
    <t>76111501
95121503</t>
  </si>
  <si>
    <t>RFI 187210 del 07 al 12/03/2025
SIMULACION 188094 del 19 al 26/03/2025
SOLICITUD 238637</t>
  </si>
  <si>
    <t>A-02-02-01-002-004 BEBIDAS</t>
  </si>
  <si>
    <t>CONSORCIO KIOS</t>
  </si>
  <si>
    <t>Yolima Andrea Velasquez</t>
  </si>
  <si>
    <t>consorciokios@gmail.com</t>
  </si>
  <si>
    <t>Contratar el servicio integral de aseo, cafetería, con suministro de insumos para la UPRA.</t>
  </si>
  <si>
    <t>Las adoptadas en el acuerdo Marco Vigente.</t>
  </si>
  <si>
    <t>Facturación y Prestación del Servicio</t>
  </si>
  <si>
    <t>42-40-101049049</t>
  </si>
  <si>
    <t>INFO-002-2025</t>
  </si>
  <si>
    <t>CO1.PCCNTR.7832559</t>
  </si>
  <si>
    <t>2025-3-007065</t>
  </si>
  <si>
    <t xml:space="preserve">81112007
81112002 </t>
  </si>
  <si>
    <t>DIEGO ANDRES SALAS ALVEAR</t>
  </si>
  <si>
    <t>ESPECIALIZACIÓN EN DERECHO AMBIENTAL</t>
  </si>
  <si>
    <t>dasalasal@gmail.com</t>
  </si>
  <si>
    <t>INFO-002 Prestar servicios profesionales a la UPRA para apoyar las actividades de la secretaria técnica de la Mesa de Estadísticas Agropecuarias para implementación del Plan Estadístico Sectorial PES Agropecuario en la vigencia 2025, actualizando la documentación, de proceso y el diagnóstico de la oferta y demanda de la información estadística del sector agropecuario.</t>
  </si>
  <si>
    <t>1. Apoyar la documentación de las demandas no satisfechas, en el ámbito del PES agropecuario vigente. 
2. Apoyar la consolidación, actualización, organización, disposición y publicación de los documentos producidos por la mesa
3. Apoyar las actividades de la secretaría técnica de la mesa estadística sectorial.
4. Apoyar la consolidación y documentación de la actualización del diagnóstico de la oferta y la demanda.
5. Las demás que sean asignadas por el(a) Supervisor(a), en desarrollo del objeto contractual.</t>
  </si>
  <si>
    <t>14-44-101234900</t>
  </si>
  <si>
    <t>FOR-036-2025</t>
  </si>
  <si>
    <t>CO1.PCCNTR.7884839</t>
  </si>
  <si>
    <t>2025-3-007742</t>
  </si>
  <si>
    <t>PAOLA TATIANA MESA DAVILA</t>
  </si>
  <si>
    <t>paotatmesa@hotmail.com</t>
  </si>
  <si>
    <t>Prestar servicios profesionales a la UPRA para apoyar las actividades relacionadas con el Plan anual de auditoria.</t>
  </si>
  <si>
    <t>1. Contribuir en la ejecución de actividades de auditoria en procesos del sistema de gestión, proyectos o seguimientos internos. 
2.Contribuir en el desarrollo de las actividades de prevención y fomento a la cultura del control institucional. 
3.Documentar las actividades relacionadas con el Plan anual de auditoría y entregar todos los archivos de gestión. 
4. Cumplir las demás actividades que le requiera el supervisor relacionadas con el objeto del contrato.</t>
  </si>
  <si>
    <t>42-44-101161558</t>
  </si>
  <si>
    <t>FUN-021-2025</t>
  </si>
  <si>
    <t>CO1.PCCNTR.7859466</t>
  </si>
  <si>
    <t>2025-3-006626</t>
  </si>
  <si>
    <t>78181500 
78181501
78181502
78181503
78181505
76111801</t>
  </si>
  <si>
    <t>UPRA-MC-002-2025</t>
  </si>
  <si>
    <t>A-02-02-02-008-007 SERVICIOS DE MANTENIMIENTO, REPARACIÓN E INSTALACIÓN (EXCEPTO SERVICIOS DE CONSTRUCCIÓN)</t>
  </si>
  <si>
    <t>TOYOCAR'S INGENIERIA AUTOMOTRIZ SAS</t>
  </si>
  <si>
    <t>Jose Antonio Cuervo</t>
  </si>
  <si>
    <t>toyorcarsltda@gmail.com</t>
  </si>
  <si>
    <t>Prestar el servicio de mantenimiento preventivo, correctivo y suministro de elementos automotores para los vehículos de la UPRA.</t>
  </si>
  <si>
    <t>1. Garantizar los precios de la oferta para los bienes y servicios incluidos en el proceso. En caso de bienes y servicios que no se encuentren listados (objeto de oferta con descuento) deberá manejar precios del mercado, caso en el cual, el contratista deberá presentar previamente cotización, para su aprobación por parte del supervisor quien, si así lo considera, podrá ser verificada con precios de mercado para la autorización y su utilización.
En caso de que el valor de los repuestos no previstos cotizados por el contratista, se identifique que se encuentran superior al valor promedio del mercado, éste deberá presentar la respectiva factura o cuenta de cobro con el valor promedio del repuesto en el mercado aplicando el porcentaje de descuento ofertado, previa reclamación por parte del supervisor.
2. Realizar sin costo para la entidad los diagnósticos del parque automotor de la entidad incluido en estos estudios previos (como mínimo al inicio y al final del contrato) dejando constancia escrito del resultado del diagnóstico. Igualmente, cuando la entidad lo requiera el proveedor deberá emitir el respectivo diagnóstico sin costo alguno.
3. Prestar el servicio oportuno de mantenimiento preventivo y correctivo integral a todo costo con suministro de insumos, repuestos, accesorios, llantas y mano de obra y demás elementos y bienes asociados originales, de primer uso y no remanufacturados para los vehículos que conforman el parque automotor de la UPRA, tanto para los ítems descritos como para los que se requieran durante el desarrollo contractual.
4. Abstenerse de realizar trabajos que no hayan sido autorizados por la Entidad (trabajo realizado sin autorización no será reconocido en el pago y trámite de cuentas).
5. Cumplir durante la ejecución contractual con las garantías ofrecidas para el proceso y las que defina legalmente el sector automotriz colombiano o la ficha técnicas de los repuestos e insumos suministrados por el proveedor.
6. Prestar el servicio de lavado para los vehículos del parque automotor de la UPRA, siguiendo los estándares de calidad, procesos y niveles de servicio establecidos de conformidad con las condiciones aceptadas en el ANEXO DE ESPECIFICACIONES Y REQUISITOS TÉCNICOS MÍNIMOS.
7. Mantener vigente, durante el plazo de ejecución contractual, los convenios suscritos con terceros inherentes a la prestación de los servicios que técnicamente no pudieran ser prestados directamente por el proponente y que para el caso corresponderá a servicios tales como Revisión Técnico Mecánica, servicio de torno, diagnósticos específicos de concesionario, lavado de autos, despinche o montaje de llantas y los convenios suscritos, presentados y admitidos para el presente proceso (los convenios que se presenten en el proceso de propuestas se deben mantener vigentes durante la ejecución del contrato, por lo que no se aceptaran cambios excepto en casos fortuitos debidamente justificados).
8. Atender oportunamente las visitas que realice la Entidad al taller y facilitar en cualquier momento la información que el supervisor del contrato o delegados de la Entidad requieran respecto al avance de trabajos, ejecución del contrato, información relacionada con la calidad de servicios y suministros y cumplimiento de obligaciones contractuales.
9. Presentar cotización de cada uno de los trabajos a realizar donde se especifique: el valor, la actividad a realizar y el tiempo estimado de entrega, la cual, se encuentra sujeta a la aprobación de la Supervisión del contrato.
10. Realizar de forma los mantenimientos de los vehículos, en un período de tiempo no superior a seis (6) horas para los mantenimientos preventivos, dos (2) días hábiles para los mantenimientos correctivos simples, y cinco (5) días hábiles para los mantenimientos correctivos complejos. El tiempo establecido se contará a partir del día siguiente a la recepción del vehículo en las instalaciones del contratista.
11. Presentar los reportes parciales de ejecución contractual (informe de actividades realizadas y de ejecución presupuestal), discriminando precios unitarios, tiempos de los trabajos realizados y mano de obra, además, deberá mantener durante la vigencia del contrato los recursos técnicos, humanos, logísticos, repuestos, insumos, llantas y demás elementos requeridos relacionados con el objeto contractual. No existirá ningún vínculo laboral entre el contratista y el personal que este disponga para la ejecución del contrato, siendo su responsabilidad cumplir la normatividad vigente en materia de Seguridad Social y Seguridad y Salud en el Trabajo (el contratista que resulte favorecido deberá facilitar y atender visitas cuando la entidad lo estime conveniente).
12. Atender las visitas de auditoría e inspecciones que haga la entidad.
13. Prestar el servicio de asistencia mecánica a domicilio para desvare de los vehículos dentro de la ciudad de Bogotá D.C.
14. Prestar sin ningún costo adicional para la entidad, el servicio de grúa, para los vehículos de la entidad, cuando el mismo se origine a causa de la garantía de algún trabajo realizado por el contratista sobre los vehículos.
15. Dar cumplimiento a las normas ambientales con relación al reciclaje de las baterías de plomo, ácido y demás residuos, para lo cual deberá utilizarse el protocolo establecido para tal fin por la autoridad ambiental.
16. Abstenerse de realizar trabajos que no hayan sido autorizados por la Supervisión del contrato.
17. Volver a ejecutar por cuenta del contratista y a cargo de este, las labores objeto de la prestación del servicio mal ejecutadas, así como, reemplazar o cambiar cualquier repuesto o rehacer los trabajos que no cumplan con las especificaciones.
18. Designar un empleado competente para coordinar la prestación del servicio, recibir los vehículos, supervisar los trabajos, entregar contra inventario y resolver las situaciones técnicas oportunamente.
19. Sustituir, sin costo alguno para la Entidad, los repuestos (incluyendo mano de obra) que hayan presentado fallas de calidad, en un tiempo no mayor a dos (2) días calendario, contados a partir de la presentación del reclamo.
20. Velar por la seguridad y custodia de los vehículos y sus accesorios cuando se encuentren en sus instalaciones y así mismo responder por cualquier pérdida o daño de estos, según acta de entrega del vehículo u orden de trabajo.
21. Garantizar que el personal a su cargo cuente con los elementos de protección personal necesarios para ejecutar la actividad contratada.
22. Presentar informe de actividades, cuando le sea solicitado y en todo caso para el trámite y gestión de sus cuentas será obligatorio aportar este documento.
23. Las demás que se deriven del objeto contractual</t>
  </si>
  <si>
    <t>21-44-101469923 
21-40-101254836</t>
  </si>
  <si>
    <t>FOR-102-2025</t>
  </si>
  <si>
    <t>CO1.PCCNTR.7877529</t>
  </si>
  <si>
    <t>2025-3-006823</t>
  </si>
  <si>
    <t>81112501
43232102</t>
  </si>
  <si>
    <t>UPRA-MC-003-2025</t>
  </si>
  <si>
    <t>MEGACAD INGENIERÍA Y SISTEMAS SAS</t>
  </si>
  <si>
    <t>Maria del Pilar Mena</t>
  </si>
  <si>
    <t>MEGACAD@MEGACAD.COM.CO</t>
  </si>
  <si>
    <t>Renovar las tres licencias del software Adobe Creative Cloud for Teams propiedad de la UPRA.</t>
  </si>
  <si>
    <t>1. Renovar y certificar la vigencia para las tres (3) Licencias Adobe Creative Cloud for Teams, la cual debe ser de doce (12) meses contados a partir de la activación de estas, a nombre de la Entidad. 
2. Activar en la plataforma de gestión dispuesta por el fabricante, la renovación de la suscripción de la Suite Creative Cloud para tres (3) licencias, debe ser de (doce) 12 meses contados a partir de la activación de estas. 
3. Otorgar las licencias solicitadas a nombre de la Unidad de Planificación de Tierras Rurales, Adecuación de Tierras y Usos Agropecuarios, UPRA con Nit 900479658-7. 
4. Entregar los respectivos certificados de licenciamiento del software adquirido a nombre de la UPRA. 
5. Garantizar que la renovación de las suscripciones deberá permitir el acceso y uso de las actualizaciones de versiones liberadas por el fabricante por el término de doce (12) meses contados a partir de la emisión de la suscripción del licenciamiento a nombre de la Entidad. 
6. Registrar las licencias en el portal de Adobe a nombre de la UPRA a través de la cuenta de correo institucional soporte@upra.gov.co</t>
  </si>
  <si>
    <t>Pago Único - 100% contra Presentación de Producto</t>
  </si>
  <si>
    <t xml:space="preserve">
11-44-101255686</t>
  </si>
  <si>
    <t>FOR-106-2025</t>
  </si>
  <si>
    <t>CO1.PCCNTR.7824916</t>
  </si>
  <si>
    <t>2025-3-005352</t>
  </si>
  <si>
    <t xml:space="preserve">43232300
81112006
43201835
81111809
81111500
43233400
43233203
81111700
43232300
81112006
43201835
81111809
81111500
43233400
43233203
81111700
</t>
  </si>
  <si>
    <t>UPRA-SASI-005-2025</t>
  </si>
  <si>
    <t>HEIMCORE S.A.S</t>
  </si>
  <si>
    <t>acabello@heimcore.com.co</t>
  </si>
  <si>
    <t>Renovar el servicio de soporte, actualizaciones y mantenimiento para la solución de backups y licenciamiento de la herramienta de copias de seguridad veeam backup en la infraestructura de hiperconvergencia de la entidad.</t>
  </si>
  <si>
    <t>1. Se deberá presentar un plan de trabajo para la aprobación de la supervisión. Este plan deberá detallar la estrategia para cumplir con el objeto contractual, incluyendo las actividades a realizar (como entrega, configuración, mantenimiento preventivo y correctivo, entre otras necesarias para la solución). Asimismo, deberá especificar el cronograma de ejecución, los responsables, la cantidad de personal involucrado, los recursos requeridos y cualquier otra consideración necesaria para garantizar el cumplimiento total del contrato. 
2. Cumplir estrictamente con los plazos establecidos en la Matriz de Planeación de Mantenimientos Preventivos para la ejecución de dichas actividades. 
3. Atender las solicitudes realizadas por la UPRA y gestionarlas directamente con el fabricante.
4. Garantizar el cumplimiento de los Acuerdos de Nivel de Servicio definidos por la UPRA, así como del protocolo establecido para la ejecución de mantenimientos preventivos, soporte y actualizaciones.
5. Contar con la capacidad logística y humana necesaria para asegurar el cumplimiento del objeto del contrato.
6. Presentar al supervisor del contrato los informes detallados sobre la ejecución de
mantenimientos preventivos y actualizaciones.
7. Asegurar que el personal encargado de los mantenimientos preventivos y correctivos
cuente con certificación que lo acredite como técnico autorizado para la marca
correspondiente
8. Asumir la totalidad de los costos y gastos asociados a los elementos utilizados en la
realización de los mantenimientos preventivos.
9. Cubrir todos los costos y gastos relacionados con el desplazamiento a la sede
administrativa donde se encuentran ubicados los equipos
10. Entregar a la UPRA los contratos que certifiquen la renovación del período de garantía y
soporte directo de fábrica de los equipos y licencias.
11. Registrar la renovación del software a nombre de la UPRA a través del correo
soporte@upra.gov.co.
12. Implementar las actualizaciones proporcionadas por el fabricante del software de backups
para mantener el sistema actualizado con las últimas versiones disponibles.
13. El contratista deberá presentar un inventario detallado de los equipos suministrados, incluyendo la relación de todos los componentes con sus respectivos números de serie.
Además, deberá entregar un informe definitivo de la renovación, en el que se describan los procesos de instalación, configuración y pruebas realizadas en cada uno de los elementos de la solución. Como parte de la documentación requerida, se deberán proporcionar los certificados de garantía y soporte de todos los componentes, la documentación de
licenciamiento, así como los manuales de administración, operación y usuario para el adecuado manejo de los equipos.
14. Impartir capacitación sobre el manejo y configuración de la herramienta Veeam Backup, dirigida a un mínimo de tres (3) colaboradores designados por la entidad. La capacitación
deberá tener una duración mínima de 12 horas y deberá desarrollarse conforme a un cronograma detallado, en el que se especifiquen las fechas y la intensidad horaria de cada
sesión. Él cronograma deberá ser presentado para su aprobación por el supervisor del contrato antes del inicio de la capacitación._x000D_</t>
  </si>
  <si>
    <t>BCH-100042529
BCH-100042945</t>
  </si>
  <si>
    <t xml:space="preserve">11/04/2025
02/05/2025
</t>
  </si>
  <si>
    <t xml:space="preserve">1. MODALIDAD DE CONTRATACIÓN </t>
  </si>
  <si>
    <t>Acuerdo con Organismo Internacional - A-Org-Int</t>
  </si>
  <si>
    <t>Concurso de Méritos: CM</t>
  </si>
  <si>
    <t>Convenio con Organismo Internacional - ConvOrgInt</t>
  </si>
  <si>
    <t>Licitación Pública - LP</t>
  </si>
  <si>
    <t>Selección Abreviada - Menor Cuantía: SA - MC</t>
  </si>
  <si>
    <t>Selección Abreviada - Bolsa de Productos - BMP</t>
  </si>
  <si>
    <t>2. TIPOLOGÍA DE LOS CONTRATOS</t>
  </si>
  <si>
    <t>Contrato  de Arrendamiento - CARREN</t>
  </si>
  <si>
    <t>Contrato de Alquiler de Equipos</t>
  </si>
  <si>
    <t>Contrato de Alquiler de Un Espacio para un Proyecto</t>
  </si>
  <si>
    <t>Contrato de Compra, Suscripción y Soporte</t>
  </si>
  <si>
    <t>Contrato de Consultoría - CCONS</t>
  </si>
  <si>
    <t>Contrato de Corretaje de Seguros</t>
  </si>
  <si>
    <t>Contrato de Interventoría - CINT</t>
  </si>
  <si>
    <t>Contrato de Prestación de Servicios - CPS</t>
  </si>
  <si>
    <t>Contrato de Prestación de Servicios de Apoyo - CPSA</t>
  </si>
  <si>
    <t>Contrato de Prestación de Servicios de Mantenimiento -CPSM</t>
  </si>
  <si>
    <t>Contrato de Prestación de Servicios de Mantenimiento y Suministro -CPSMyS</t>
  </si>
  <si>
    <t>Contrato de Seguros - CSEG</t>
  </si>
  <si>
    <t>Contrato de Suscripción - CSUSC</t>
  </si>
  <si>
    <t>Convenio de Asociación - CONV ASOC</t>
  </si>
  <si>
    <t>Convenio de Cooperación - CONV COOP</t>
  </si>
  <si>
    <t>Convenio Especial de Cooperación Técnica y Científica  - CONV ESP COOP TECyCIENT</t>
  </si>
  <si>
    <t>Convenio Interadministrativo - CONV INTER</t>
  </si>
  <si>
    <t>Convenio Marco de Cooperación Internacional - CONV MAR COOP INTER</t>
  </si>
  <si>
    <t>3. ABOGADO RESPONSABLE DEL TRAMITE</t>
  </si>
  <si>
    <t>modificación del contrato</t>
  </si>
  <si>
    <t>aclaracion</t>
  </si>
  <si>
    <t>4. PROFESIONAL ESPECIALIZADO</t>
  </si>
  <si>
    <t>5. AREA SOLICITANTE</t>
  </si>
  <si>
    <t>Asesoria Técnica - AT</t>
  </si>
  <si>
    <t>Dirección General - DG</t>
  </si>
  <si>
    <t>6. GESTOR</t>
  </si>
  <si>
    <t>7. RUBRO PRESUPUESTAL</t>
  </si>
  <si>
    <t>01 - FUNCIONAMIENTO - FUN</t>
  </si>
  <si>
    <t>A-02-02-02-007-002 SERVICIOS INMOBILIARIOS</t>
  </si>
  <si>
    <t>A-02-02-02-008-004 SERVICIOS DE TELECOMUNICACIONES, TRANSMISIÓN Y SUMINISTRO DE INFORMACIÓN</t>
  </si>
  <si>
    <t>A-02-02-02-006-004 SERVICIOS DE TRANSPORTE DE PASAJEROS</t>
  </si>
  <si>
    <t>A-02-02-01-003-003 PRODUCTOS DE HORNOS DE COQUE; PRODUCTOS DE REFINACIÓN DE PETRÓLEO Y COMBUSTIBLE NUCLEAR</t>
  </si>
  <si>
    <t>A-02-02-01-003-005 OTROS PRODUCTOS QUÍMICOS; FIBRAS ARTIFICIALES (O FIBRAS INDUSTRIALES HECHAS POR EL HOMBRE)</t>
  </si>
  <si>
    <t>A-02-02-01-003-002 PASTA O PULPA, PAPEL Y PRODUCTOS DE PAPEL; IMPRESOS Y ARTÍCULOS SIMILARES</t>
  </si>
  <si>
    <t>A-02-02-01-002-008 DOTACIÓN (PRENDAS DE VESTIR Y CALZADO)</t>
  </si>
  <si>
    <t>A-02-02-02-009-002 SERVICIOS DE EDUCACIÓN</t>
  </si>
  <si>
    <t>A-02-02-02-008-009 OTROS SERVICIOS DE FABRICACIÓN; SERVICIOS DE EDICIÓN, IMPRESIÓN Y REPRODUCCIÓN; SERVICIOS DE RECUPERACIÓN DE MATERIALES</t>
  </si>
  <si>
    <t>A-02-02-02-007-001 SERVICIOS FINANCIEROS Y SERVICIOS CONEXOS</t>
  </si>
  <si>
    <t>A-02-02-02-006-008 SERVICIOS POSTALES Y DE MENSAJERÍA</t>
  </si>
  <si>
    <t>A-02-02-02-009-006 SERVICIOS RECREATIVOS, CULTURALES Y DEPORTIVOS</t>
  </si>
  <si>
    <t>A-02-01-01-004-005 MAQUINARIA DE OFICINA, CONTABILIDAD E INFORMÁTICA</t>
  </si>
  <si>
    <t>A-02-02-01-003-006 PRODUCTOS DE CAUCHO Y PLÁSTICO</t>
  </si>
  <si>
    <t>A-02-01-01-006-002 PRODUCTOS DE LA PROPIEDAD INTELECTUAL</t>
  </si>
  <si>
    <t>VARIOS PROYECTOS</t>
  </si>
  <si>
    <t>8. SOLICITUD DE AFILIACIÓN ARL Y AFILIACIÓN A ARL</t>
  </si>
  <si>
    <t>EN TRAMITE</t>
  </si>
  <si>
    <t>9. ARL</t>
  </si>
  <si>
    <t>COMPAÑÍA DE SEGUROS DE VIDA AURORA S.A.</t>
  </si>
  <si>
    <t>EN TRÁMITE</t>
  </si>
  <si>
    <t>LA EQUIDAD SEGUROS DE VIDA</t>
  </si>
  <si>
    <t>LIBERTY SEGUROS DE VIDA S.A.</t>
  </si>
  <si>
    <t>MAPFRE SEGUROS</t>
  </si>
  <si>
    <t>SEGUROS DE VIDA ALFA S.A.</t>
  </si>
  <si>
    <t>SKANDIA</t>
  </si>
  <si>
    <t>SURATEP SA</t>
  </si>
  <si>
    <t xml:space="preserve">10. FORMATO UNICO DE HOJA DE VIDA - SIGEP </t>
  </si>
  <si>
    <t>11. INFORME SIRECI</t>
  </si>
  <si>
    <t>12. SEXO/PERSONA JURÍDICA</t>
  </si>
  <si>
    <t>CONSORCIO Y/O UNION TEMPORAL</t>
  </si>
  <si>
    <t>13. DIGITO DE VERIFICACIÓN DEL CONTRATISTA Y DEL SUPERVISOR</t>
  </si>
  <si>
    <t>15. PREGRADO</t>
  </si>
  <si>
    <t>ADMINISTRACION AMBIENTAL Y DE LOS RECURSOS NATURALES</t>
  </si>
  <si>
    <t>ADMINISTRACION DEPORTIVA</t>
  </si>
  <si>
    <t>ADMINISTRACION EN LOGISTICA Y PRODUCCIÓN</t>
  </si>
  <si>
    <t>BIOLOGIA CON ENFASIS EN RECURSOS NATURALES</t>
  </si>
  <si>
    <t>BIOLOGIA MARINA</t>
  </si>
  <si>
    <t>CERTIFICADO DE TRADUCCIÓN E INTERPRETACION</t>
  </si>
  <si>
    <t>COMERCIO INTERNACIONAL</t>
  </si>
  <si>
    <t>FINANZAS Y COMERCIO EXTERIOR</t>
  </si>
  <si>
    <t>GEOGRAFIA</t>
  </si>
  <si>
    <t>GEOGRAFO</t>
  </si>
  <si>
    <t>INGENIERIA DE PRODUCCIÓN AGROINDUSTRIAL</t>
  </si>
  <si>
    <t>INGENIERIA ELECTRONICA Y TELECOMUNICACIONES</t>
  </si>
  <si>
    <t>INGENIERIA GEOGRAFO Y AMBIENTAL</t>
  </si>
  <si>
    <t>INGENIERIA QUIMICA</t>
  </si>
  <si>
    <t>INGENIERO AERONAUTICO</t>
  </si>
  <si>
    <t>LICENCIADA EN COMPUTACIÓN</t>
  </si>
  <si>
    <t>LICENCIADO EN CIENCIAS DE LA EDUCACIÓN</t>
  </si>
  <si>
    <t>LICENCIADA EN LENGUA CASTELLANA, INGLES Y FRANCES</t>
  </si>
  <si>
    <t>LICENCIATURA EN ECONOMIA</t>
  </si>
  <si>
    <t>LICENCIATURA EN BIOLOGIA Y QUIMICA</t>
  </si>
  <si>
    <t>LINGÜISTICA</t>
  </si>
  <si>
    <t>MATEMÁTICA</t>
  </si>
  <si>
    <t>METEOROLOGIA</t>
  </si>
  <si>
    <t>NEGOCIOS INTERNACIONALES</t>
  </si>
  <si>
    <t>QUÍMICA</t>
  </si>
  <si>
    <t>RELACIONES INTERNACIONALES Y ESTUDIOS POLITICOS</t>
  </si>
  <si>
    <t>RESTAURACIÓN DE BIENES MUEBLES</t>
  </si>
  <si>
    <t>SISTEMAS DE INFORMACIÓN, BIBLIOTECOLOGIA Y ARCHIVISTICA</t>
  </si>
  <si>
    <t>TÉCNICO EN ASISTENCIA ADMINISTRATIVA</t>
  </si>
  <si>
    <t>TÉCNICO EN ASISTENCIA EN ADMINISTRACIÓN DOCUMENTAL</t>
  </si>
  <si>
    <t>TÉCNICO LABORAL EN ADMINISTRACIÓN FINANCIERA Y DE NEGOCIOS</t>
  </si>
  <si>
    <t>TÉCNICO EN PROGRAMACIÓN DE SOFTWARE</t>
  </si>
  <si>
    <t>TECNÓLOGO EN ANÁLISIS Y DESARROLLO DE SISTEMAS DE INFORMACIÓN</t>
  </si>
  <si>
    <t>TECNÓLOGO EN ADMINISTRACIÓN DOCUMENTAL</t>
  </si>
  <si>
    <t>TECNOLOGO EN DISEÑO GRAFICO Y PUBLICITARIO</t>
  </si>
  <si>
    <t>TECNOLOGO EN SISTEMATIZACIÓN DE DATOS</t>
  </si>
  <si>
    <t>VETERINARIO ZOOTECNISTA</t>
  </si>
  <si>
    <t>15. POSGRADO</t>
  </si>
  <si>
    <t>ESPECIALIZACIÓN EN ADMINISTRACIÓN FINANCIERA</t>
  </si>
  <si>
    <t>ESPECIALIZACIÓN EN ARQUITECTURA BIOCLIMÁTICA</t>
  </si>
  <si>
    <t>ESPECIALIZACIÓN EN ARQUITECTURA EMPRESARIAL DE SOFTWARE</t>
  </si>
  <si>
    <t>ESPECIALIZACIÓN EN CONSTRUCCIÓN DE SOFTWARE</t>
  </si>
  <si>
    <t>ESPECIALIZACIÓN EN COOPERACIÓN INTERNACIONAL PARA EL DESARROLLO</t>
  </si>
  <si>
    <t>ESPECIALIZACIÓN EN COMPORTAMIENTO DEL CONSUMIDOR E INVESTIGACIÓN DE MERCADOS</t>
  </si>
  <si>
    <t>ESPECIALIZACIÓN EN DERECHOS HUMANOS Y DERECHO INTERANCIONAL HUMANITARIO</t>
  </si>
  <si>
    <t>ESPECIALIZACIÓN EN EVALUACIÓN SOCIAL DE PROYECTOS</t>
  </si>
  <si>
    <t>ESPECIALIZACIÓN EN FINANZAS PÚBLICAS</t>
  </si>
  <si>
    <t>ESPECIALIZACIÓN EN FOTOINTERPRETACIÓN APLICADA A LEVANTAMIENTO DE SUELOS</t>
  </si>
  <si>
    <t>ESPECIALIZACIÓN EN GERENCIA AMBIENTAL Y DESARROLLO SOSTENIBLE EMPRESARIAL</t>
  </si>
  <si>
    <t>ESPECIALIZACIÓN EN GERENCIA DE DISEÑO</t>
  </si>
  <si>
    <t>ESPECIALIZACIÓN EN PROMOCIÓN EN SALUD Y DESARROLLO HUMANO</t>
  </si>
  <si>
    <t>ESPECIALIZACIÓN EN GERENCIA DE EMPRESAS AGROPECUARIAS</t>
  </si>
  <si>
    <t>ESPECIALIZACIÓN EN GERENCIA DE PROCESOS Y CALIDAD</t>
  </si>
  <si>
    <t>ESPECIALIZACIÓN EN GERENCIA DE PROYECTOS DE TELECOMUNICACIONES</t>
  </si>
  <si>
    <t>ESPECIALIZACIÓN EN GERENCIA LÓGISTICA EN REDES DE NEGOCIO</t>
  </si>
  <si>
    <t>ESPECIALIZACIÓN EN GERENCIA INTEGRAL DE PROYECTOS</t>
  </si>
  <si>
    <t>ESPECIALIZACIÓN EN GERENCIA INFORMÁTICA</t>
  </si>
  <si>
    <t>ESPECIALIZACIÓN EN GERENCIA INTERNACIONAL</t>
  </si>
  <si>
    <t>ESPECIALIZACIÓN EN GERENCIA TRIBUTARIA</t>
  </si>
  <si>
    <t>ESPECIALIZACIÓN EN GESTIÓN HUMANA DE LAS ORGANIZACIONES</t>
  </si>
  <si>
    <t>ESPECIALIZACIÓN EN GESTIÓN Y PLANIFICACIÓN DEL DESARROLLO URBANO Y REGIONAL</t>
  </si>
  <si>
    <t>ESPECIALIZACIÓN EN GESTIÓN DEL DESARROLLO HUMANO Y BIENESTAR SOCIAL EMPRESARIAL</t>
  </si>
  <si>
    <t>ESPECIALIZACIÓN EN LITERATURA INFANTIL Y JUVENIL</t>
  </si>
  <si>
    <t>ESPECIALIZACIÓN EN INTELIGENCIA DE NEGOCIOS</t>
  </si>
  <si>
    <t>ESPECIALIZACIÓN EN INSTITUCIONES JURIDICO PROCESALES</t>
  </si>
  <si>
    <t>ESPECIALIZACIÓN EN PLANEACIÓN TERRITORIAL</t>
  </si>
  <si>
    <t>ESPECIALIZACIÓN EN PLANIFICACIÓN Y ADMINISTRACIÓN DEL DESARROLLO REGIONAL</t>
  </si>
  <si>
    <t xml:space="preserve"> </t>
  </si>
  <si>
    <t>ESPECIALIZACIÓN EN SISTEMAS GERENCIALES DE INGENIERIA</t>
  </si>
  <si>
    <t>MASTER OF PUBLIC ADMINISTRATION</t>
  </si>
  <si>
    <t>MAGÍSTER EN AGRONEGOCIOS</t>
  </si>
  <si>
    <t>MAGÍSTER EN AGRECOLOGÍA Y SISTEMAS ALIMENTARIOS REGENERATIVOS</t>
  </si>
  <si>
    <t>MAGÍSTER EN CIENCIAS DE LA TIERRA</t>
  </si>
  <si>
    <t>MAGÍSTER EN CIENCIAS DE LA INFORMACIÓN Y LAS COMUNICACIONES</t>
  </si>
  <si>
    <t>MAGÍSTER EN CIENCIAS - ESTADÍSTICA</t>
  </si>
  <si>
    <t>MAGÍSTER EN CIENCIAS - MATEMÁTICAS</t>
  </si>
  <si>
    <t>MAGÍSTER EN CIENCIAS VETERINARIAS</t>
  </si>
  <si>
    <t>MAGÍSTER EN COMUNICACIÓN</t>
  </si>
  <si>
    <t>MAGÍSTER EN COMUNICACIÓN Y MEDIOS</t>
  </si>
  <si>
    <t>MAGÍSTER EN DERECHO</t>
  </si>
  <si>
    <t>MAGÍSTER EN DERECHO PRIVADO</t>
  </si>
  <si>
    <t>MAGÍSTER EN DIRECCION Y ADMINISTRACION DE EMPRESAS</t>
  </si>
  <si>
    <t>MAGÍSTER EN DISEÑO Y ESPACIO PÚBLICO</t>
  </si>
  <si>
    <t>MAGÍSTER EN DIDÁCTICA EN INGLÉS</t>
  </si>
  <si>
    <t>MAGÍSTER EN ECONÓMIA Y FINANZAS</t>
  </si>
  <si>
    <t>MAGÍSTER EN ESTUDIOS DE POBLACIÓN</t>
  </si>
  <si>
    <t>MAGÍSTER EN GERENCIA PARA EL DESARROLLO</t>
  </si>
  <si>
    <t>MAGÍSTER EN GERENCIA DE PROGRAMAS SANITARIOS EN INOCUIDAD DE ALIMENTOS</t>
  </si>
  <si>
    <t>MAGÍSTER EN GESTIÓN Y DESARROLLO RURAL</t>
  </si>
  <si>
    <t>MAGÍSTER EN GESTIÓN DE LA INNOVACIÓN</t>
  </si>
  <si>
    <t>MAGÍSTER EN GESTIÓN Y VALORACIÓN URBANA</t>
  </si>
  <si>
    <t>MAGÍSTER EN GOBIERNO DEL TERRITORIO Y GESTIÓN PUBLICA</t>
  </si>
  <si>
    <t>MAGÍSTER EN HÁBITAD Y GESTIÓN DE TERRITORIO</t>
  </si>
  <si>
    <t>MAGÍSTER UNIVERSITARIO EN HACIENDA PÚBLICA Y ADMINISTRACIÓN FINANCIERA  Y TRIBUTARIA</t>
  </si>
  <si>
    <t>MAGÍSTER EN MERCADEO</t>
  </si>
  <si>
    <t>MAGÍSTER EN MEDIO AMBIENTE Y DESARROLLO</t>
  </si>
  <si>
    <t>MAGÍSTER EN MATEMÁTICAS</t>
  </si>
  <si>
    <t>MAGÍSTER EN LITERATURA Y CULTURA</t>
  </si>
  <si>
    <t>MAGÍSTER EN LIDERAZGO EN TRANSFORMACIÓN DIGITAL</t>
  </si>
  <si>
    <t>MAGÍSTER EN POLÍTICAS PÚBLICAS</t>
  </si>
  <si>
    <t>MAGÍSTER EN POLÍTICAS PÚBLICAS PARA EL DESARROLLO</t>
  </si>
  <si>
    <t>MAGÍSTER EN INGENIERIA INDUSTRIAL</t>
  </si>
  <si>
    <t xml:space="preserve">MAGÍSTER EN INGENIERIA DE INFORMACIÓN </t>
  </si>
  <si>
    <t>MAGÍSTER EN SISTEMA DE LA INFORMACIÓN</t>
  </si>
  <si>
    <t xml:space="preserve">MAGÍSTER EN SOSTENIBILIDAD </t>
  </si>
  <si>
    <t>MAGÍSTER EN TECNOLOGÍAS DE LA INFORMACIÓN PARA NEGOCIO</t>
  </si>
  <si>
    <t>MAGÍSTER EN TECNOLOGÍAS GEOESPACIALES</t>
  </si>
  <si>
    <t>MAGÍSTER EN TELEDETECIÓN Y SISTEMAS DE INFORMACIÓN GEOGRAFICA</t>
  </si>
  <si>
    <t>MAGÍSTER EN TECNOLOGÍAS INFORMÁTICAS AVANZADAS</t>
  </si>
  <si>
    <t>16. TIPO DE IDENTIFICACIÓN</t>
  </si>
  <si>
    <t>17. FORMA DE PAGO</t>
  </si>
  <si>
    <t>Mensualidad Anticipada</t>
  </si>
  <si>
    <t>Pago Quincenal Contra Presentación de Factura</t>
  </si>
  <si>
    <t>Pago Único - 100% contra Prestación del Servicio y Presentación de Factura</t>
  </si>
  <si>
    <t>Pago Único - 100% contra Entrega de Producto y Presentación de Factura</t>
  </si>
  <si>
    <t>Tres pagos pactados para las vigencias 2022, 2023 y 2024</t>
  </si>
  <si>
    <t>Un Único Pago contra Prestación del Servicio</t>
  </si>
  <si>
    <t>17. SUPERVISORES</t>
  </si>
  <si>
    <t>CÉDULA</t>
  </si>
  <si>
    <t>DV</t>
  </si>
  <si>
    <t>A CARGO DEL MINISTERIO</t>
  </si>
  <si>
    <t xml:space="preserve">ALEXANDER RODRIGUEZ ROMERO </t>
  </si>
  <si>
    <t>DORA INES REY MARTINEZ</t>
  </si>
  <si>
    <t>ERIKA LORENA MOLANO</t>
  </si>
  <si>
    <t>EN PROCESO DE DESIGNACIÓN</t>
  </si>
  <si>
    <t>GERMAN ANTONIO MENDIETA MENDIETA</t>
  </si>
  <si>
    <t xml:space="preserve">IVAN RENE DIAZ BLANCO </t>
  </si>
  <si>
    <t>JAIRO ARTURO ROMERO COPETE</t>
  </si>
  <si>
    <t>JANNE CAROLINA AGUILAR SANABRIA</t>
  </si>
  <si>
    <t>JESSICA FERNANDA PINZON GAMBA</t>
  </si>
  <si>
    <t>JOSE RICARDO REITA RAMIREZ</t>
  </si>
  <si>
    <t>JUAN CARLOS AVELLANEDA MICOLTA</t>
  </si>
  <si>
    <t>JUAN FERNANDO GABRIEL MORA GAMBOA</t>
  </si>
  <si>
    <t>KAREN JACQUELINE DÍAZ ORTIZ</t>
  </si>
  <si>
    <t>LUIS FELIPE SANCHEZ SILVA</t>
  </si>
  <si>
    <t>MARIA FERNANDA ROMERO AGUIRRE</t>
  </si>
  <si>
    <t>NIYIRETH SANCHEZ HASTAMORIR</t>
  </si>
  <si>
    <t>NORELLA PEÑA SUAREZ</t>
  </si>
  <si>
    <t>SANDRA CECILIA ROSALES SILVA</t>
  </si>
  <si>
    <t>SANDRA MILENA PINZON BALLESTEROS</t>
  </si>
  <si>
    <t>18. COMPAÑÍA ASEGURADORA</t>
  </si>
  <si>
    <t>ASOCIACIÓN PANAMERICANA DE FIANZAS - JMALUCELLI TRAVELERS</t>
  </si>
  <si>
    <t>AXA COLPATRIA</t>
  </si>
  <si>
    <t>BERKLEY - INTERNATIONAL SEGUROS COLOMBIA</t>
  </si>
  <si>
    <t>COMPAÑÍA ASEGURADORA DE FIANZAS S.A. - CONFIANZA</t>
  </si>
  <si>
    <t>COMPAÑÍA DE SEGUROS S.A. - CHUBB DE COLOMBIA</t>
  </si>
  <si>
    <t>EQUIDAD SEGUROS</t>
  </si>
  <si>
    <t>HDI SEGUROS S.A.</t>
  </si>
  <si>
    <t>LA PREVISORA S.A. - COMPAÑÍA DE SEGUROS</t>
  </si>
  <si>
    <t>LIBERTY  SEGUROS S.A.</t>
  </si>
  <si>
    <t>PENDIENTE DE CONSTITUCIÓN</t>
  </si>
  <si>
    <t>SEGUREXPO BANCOLDEX - CESCE</t>
  </si>
  <si>
    <t>SEGUREXPO DE COLOMBIA S.A. - CESCE</t>
  </si>
  <si>
    <t>SEGUROS CARDINAL</t>
  </si>
  <si>
    <t>SEGUROS COMERCIALES BOLIVAR</t>
  </si>
  <si>
    <t>19. GARANTIA UNICA - AMPAROS CONSTITUIDOS</t>
  </si>
  <si>
    <t>CUMPLIMIENTO</t>
  </si>
  <si>
    <t>PREDIOS LABORALES Y OPERACIONES, CONTRATISTAS Y SUBCONTRATISTAS, VEHICULOS PROPIOS Y NO PROPIOS, CUMPLIMIENTO, CALIDAD DEL SERVICIO, PRESTACIONES SOCIALES y CALIDAD Y CORRECTO FUNCIONAMIENTO DE BIENES</t>
  </si>
  <si>
    <t>20. REQUIRE LIQUIDACION?</t>
  </si>
  <si>
    <t>19. ACTA DE LIQUIDACION</t>
  </si>
  <si>
    <t>Aun no se Requiere Liquidar</t>
  </si>
  <si>
    <t>En Termino para su Elaboración</t>
  </si>
  <si>
    <t>Liquidada</t>
  </si>
  <si>
    <t>Superó el Termino para su Elaboración</t>
  </si>
  <si>
    <t>20. ESTADO DEL CONTRATO</t>
  </si>
  <si>
    <t>Cerrado</t>
  </si>
  <si>
    <t>En Constitución y Aprobación de Póliza</t>
  </si>
  <si>
    <t>En Ejecución</t>
  </si>
  <si>
    <t>En firma de la Cesión</t>
  </si>
  <si>
    <t>En firma de la Liquidación</t>
  </si>
  <si>
    <t>En Firma del Contrato</t>
  </si>
  <si>
    <t>En Perfeccionamiento</t>
  </si>
  <si>
    <t>En Tramite de Registro</t>
  </si>
  <si>
    <t>Finalizó</t>
  </si>
  <si>
    <t>Incumplimiento</t>
  </si>
  <si>
    <t>Liquidado</t>
  </si>
  <si>
    <t>Pendiente de Ejecución</t>
  </si>
  <si>
    <t>Pendiente de Liquidación</t>
  </si>
  <si>
    <t>Suscripción Acta de Inicio</t>
  </si>
  <si>
    <t>Suspendido</t>
  </si>
  <si>
    <t>Terminado Anticipadamente</t>
  </si>
  <si>
    <t>21. TIPO DE SOLICITUD</t>
  </si>
  <si>
    <t>21. MODIFICACIONES CONTRACTUALES</t>
  </si>
  <si>
    <t>ADICIÓN DE CONTRATO</t>
  </si>
  <si>
    <t>TERMINACIÓN ANTICIPADA Y LIQUIDACIÓN BILATERAL</t>
  </si>
  <si>
    <t>TERMINACIÓN ANTICIPADA Y LIQUIDACIÓN UNILATERAL</t>
  </si>
  <si>
    <t>AUTORIZACIÓN DE GASTOS DE DESPLAZAMIENTO</t>
  </si>
  <si>
    <t>ACLARACIÓN DE HONORARIOS MENSUALES</t>
  </si>
  <si>
    <t>MODIFICACIÓN DE PLAZO DEL CONTRATO</t>
  </si>
  <si>
    <t>PRORROGA DEL CONTRATO</t>
  </si>
  <si>
    <t>IDENTIFICACIÓN GRUPOS EN EL SECOP II</t>
  </si>
  <si>
    <t>INTEGRANTE (S)</t>
  </si>
  <si>
    <t>00_PROFESIONAL_GRADO_20_SECRETARIA GENERAL_CONTRATACION_ADMINSTRADOR_SECOP</t>
  </si>
  <si>
    <t>01_DIRECTOR_GENERAL</t>
  </si>
  <si>
    <t>Dora Ines Rey Martinez</t>
  </si>
  <si>
    <t>02_ASESORES_DIRECCION_GENERAL</t>
  </si>
  <si>
    <t>Emiro José Diaz Leal - Planeación</t>
  </si>
  <si>
    <t>Juan Carlos Avellaneda - Jurídica</t>
  </si>
  <si>
    <t>Adriana Perez - Técnica</t>
  </si>
  <si>
    <t>Mónica Cortés Pulido - Comunicaciones</t>
  </si>
  <si>
    <t>03_DIRECCION_TECNICA_USO</t>
  </si>
  <si>
    <t>Alexander Rodriguez</t>
  </si>
  <si>
    <t>04_DIRECCION_TECNICA_ORDENAMIENTO</t>
  </si>
  <si>
    <t>Dora Inés Rey Martinez</t>
  </si>
  <si>
    <t>05_JEFE_OFICINA_TIC</t>
  </si>
  <si>
    <t>Luz Mery Gomez Contreras</t>
  </si>
  <si>
    <t>06_SECRETARIA_GENERAL</t>
  </si>
  <si>
    <t>Juan Carlos Lopez Gomez</t>
  </si>
  <si>
    <t>07_PAA</t>
  </si>
  <si>
    <t>Wilson Giovanni Galindo Gonzalez</t>
  </si>
  <si>
    <t>08_ABOGADOS_PROCESO_CONTRACTUAL</t>
  </si>
  <si>
    <t>Carrera</t>
  </si>
  <si>
    <t>Holman Daniel Rodriguez Ruiz</t>
  </si>
  <si>
    <t xml:space="preserve">Cristian Camilo Sánchez Romero </t>
  </si>
  <si>
    <t>09_GESTORES</t>
  </si>
  <si>
    <t>Jose Ricardo Fonseca Tarazona</t>
  </si>
  <si>
    <t>Alejandra Maria Cifuentes</t>
  </si>
  <si>
    <t>Diana Milena Diaz</t>
  </si>
  <si>
    <t>Adriana del Prilar Barrios</t>
  </si>
  <si>
    <t>Nancy Zuñiga Zuñiga</t>
  </si>
  <si>
    <t>Cindy Katherine González Cruz</t>
  </si>
  <si>
    <t>10_SUPERVISORES_DIRECCIÓN_GENERAL</t>
  </si>
  <si>
    <t>Jose Ricardo Reita Ramirez</t>
  </si>
  <si>
    <t xml:space="preserve">Juan Carlos Avellaneda Micolta </t>
  </si>
  <si>
    <t>Norella Peña</t>
  </si>
  <si>
    <t>11_SUPERVISORES_DESIGNADOS_DIRECCION_TECNICA_USO</t>
  </si>
  <si>
    <t>Alejandro Florez Vanegas</t>
  </si>
  <si>
    <t>Luz Fanny Lizarazo Molina</t>
  </si>
  <si>
    <t>Carlos Esteban Pinzón Salamanca</t>
  </si>
  <si>
    <t>Daniel Alfonso Chavarro RodrÍguez</t>
  </si>
  <si>
    <t>Fidel Antonio Londoño Stipanovich</t>
  </si>
  <si>
    <t xml:space="preserve">Olga Lucia Espejo Flechas </t>
  </si>
  <si>
    <t>Jesus Octavio Lancheros Diaz</t>
  </si>
  <si>
    <t xml:space="preserve">Leonardo Carlos Bettin Alvarez </t>
  </si>
  <si>
    <t>Lina Eugenia Daza Rojas</t>
  </si>
  <si>
    <t>Carlos Andres Ruiz Ureña</t>
  </si>
  <si>
    <t>Wilber Alfonso Triana Diosa</t>
  </si>
  <si>
    <t>Renato Baldovino Guevara</t>
  </si>
  <si>
    <t>12_SUPERVISORES_DESIGNADOS_DIRECCION_TECNICA_ORDENAMIENTO</t>
  </si>
  <si>
    <t>Adrián Smith Manrique Gómez</t>
  </si>
  <si>
    <t>Jeimmy Lorena Piragua Salamanca</t>
  </si>
  <si>
    <t>Juan Gabriel Fernando Gamboa</t>
  </si>
  <si>
    <t>Luis Fernando Sandoval Saenz</t>
  </si>
  <si>
    <t>Patricia Ortiz</t>
  </si>
  <si>
    <t>17/04/0979</t>
  </si>
  <si>
    <t>Mary Cristina Guevara</t>
  </si>
  <si>
    <t>Nelson Javier Neva Diaz</t>
  </si>
  <si>
    <t>Nidia Esther Nuñez Nuvan</t>
  </si>
  <si>
    <t>Gina Montoya</t>
  </si>
  <si>
    <t>Ricardo Esteban Prada</t>
  </si>
  <si>
    <t xml:space="preserve">Maria Fernanda </t>
  </si>
  <si>
    <t>13_SUPERVISORES_DESIGNADOS_OFICINA_TIC</t>
  </si>
  <si>
    <t>Lorena Laguna</t>
  </si>
  <si>
    <t>Carlos Andres Moreno Velasco</t>
  </si>
  <si>
    <t>Andres Felipe Hernandez León</t>
  </si>
  <si>
    <t>Eduin Yezid Carrillo Vega</t>
  </si>
  <si>
    <t>Ingrid Carolina Cardenas Quintero</t>
  </si>
  <si>
    <t>Diana Ivonne Benavides Romero</t>
  </si>
  <si>
    <t>Carlos Andrés Ruiz Urueña</t>
  </si>
  <si>
    <t>Julia Edith Espindola Garcia</t>
  </si>
  <si>
    <t>Liliana Cecilia Cruz Martinez</t>
  </si>
  <si>
    <t>Geovanna Milena González García</t>
  </si>
  <si>
    <t>Martha Lucia Mahecha Silva</t>
  </si>
  <si>
    <t>Oscar Pedraza Manrique</t>
  </si>
  <si>
    <t>14_SUPERVISORES_DESIGNADOS_SECRETARIA_GENERAL</t>
  </si>
  <si>
    <t>Erika Lorena Molano Parra</t>
  </si>
  <si>
    <t>Karen Jacqueline Díaz</t>
  </si>
  <si>
    <t>German Mendieta</t>
  </si>
  <si>
    <t>Sandra Rosales</t>
  </si>
  <si>
    <t>Elsa Matilde Ojeda Herrera</t>
  </si>
  <si>
    <t>Henry Baquero</t>
  </si>
  <si>
    <t>Jessica Fernanda Pinzon Gamba</t>
  </si>
  <si>
    <t>15_SUPERVISORES_DESIGNADOS_CONTROL_INTERNO</t>
  </si>
  <si>
    <t>Sandra Milena Ruano Reyes</t>
  </si>
  <si>
    <t>16_PROFESIONALES_AREA_FINANCIERA</t>
  </si>
  <si>
    <t>Jane Carolina</t>
  </si>
  <si>
    <t>Astrid Lucero Hernandez Martinez</t>
  </si>
  <si>
    <t>Yina Paola Aldana Portilla</t>
  </si>
  <si>
    <t>Jairo Arturo Romero Copete</t>
  </si>
  <si>
    <t>17_PROFESIONALES_AREA_ALMACEN</t>
  </si>
  <si>
    <t>18_PROFESIONALES_AREA_CONTABILIDAD</t>
  </si>
  <si>
    <t>Elizabeth Cubides Cuellar</t>
  </si>
  <si>
    <t>19_PROFESIONALES_AREA_TALENTO_HUMANO</t>
  </si>
  <si>
    <t>Walter Steven Suárez Fagua</t>
  </si>
  <si>
    <t>PROCESOS CONTRACTUALES UPRA</t>
  </si>
  <si>
    <t>INTEGRADO POR LOS GRUPOS</t>
  </si>
  <si>
    <t>CONCURSO DE MERITOS ABIERTO (14)</t>
  </si>
  <si>
    <t>00, 01, 03, 04, 05, 06, 08, 09, 15 y 16</t>
  </si>
  <si>
    <t>CONTRATACIÓN DIRECTA (12)</t>
  </si>
  <si>
    <t xml:space="preserve">00, 01, 03, 06, 08, 09, 11, 12, 13, 14, 15 y 16 </t>
  </si>
  <si>
    <t>LICITACIÓN PUBLICA (14)</t>
  </si>
  <si>
    <t>00, 01, 03, 04, 05, 06, 08, 09, 15, 16 y 17</t>
  </si>
  <si>
    <t>MINIMA CUANTIA (12)</t>
  </si>
  <si>
    <t>SELECCIÓN ABREVIADA - MENOR CUANTIA (14)</t>
  </si>
  <si>
    <t>SELECCIÓN ABREVIADA - SUBASTA INVERSA (14)</t>
  </si>
  <si>
    <t>SOLICITUD DE INFORMACIÓN A LOS PROVEEDORES (7)</t>
  </si>
  <si>
    <t xml:space="preserve">00, 01, 06, y 08 - se incorporará el técnico </t>
  </si>
  <si>
    <t>Año Nuevo</t>
  </si>
  <si>
    <t>Día de los Reyes Magos</t>
  </si>
  <si>
    <t>Día de San José</t>
  </si>
  <si>
    <t>Jueves Santo</t>
  </si>
  <si>
    <t>Viernes Santo</t>
  </si>
  <si>
    <t>Día del Trabajo</t>
  </si>
  <si>
    <t>Día de la Ascensión</t>
  </si>
  <si>
    <t>Corpus Christi</t>
  </si>
  <si>
    <t>Día del Sagrado Corazón</t>
  </si>
  <si>
    <t>Día de San Pedro y San Pablo</t>
  </si>
  <si>
    <t>Día de la Independencia de Colombia</t>
  </si>
  <si>
    <t>Batalla de Boyacá</t>
  </si>
  <si>
    <t>Asunción de la Virgen</t>
  </si>
  <si>
    <t>Día de la Raza</t>
  </si>
  <si>
    <t>Día de todos los Santos</t>
  </si>
  <si>
    <t>Día de la Independencia de Cartagena</t>
  </si>
  <si>
    <t>Día de la Inmaculada Concepción</t>
  </si>
  <si>
    <t>Navidad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</si>
</sst>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quot;$&quot;\ #,##0.00;\-&quot;$&quot;\ #,##0.00"/>
    <numFmt numFmtId="165" formatCode="_-&quot;$&quot;\ * #,##0.00_-;\-&quot;$&quot;\ * #,##0.00_-;_-&quot;$&quot;\ * &quot;-&quot;??_-;_-@_-"/>
    <numFmt numFmtId="166" formatCode="_-&quot;$&quot;\ * #,##0_-;\-&quot;$&quot;\ * #,##0_-;_-&quot;$&quot;\ * &quot;-&quot;??_-;_-@_-"/>
    <numFmt numFmtId="167" formatCode="_-[$$-409]* #,##0_ ;_-[$$-409]* \-#,##0\ ;_-[$$-409]* &quot;-&quot;??_ ;_-@_ "/>
  </numFmts>
  <fonts count="35">
    <font>
      <sz val="11"/>
      <color theme="1"/>
      <name val="Aptos Narrow"/>
      <family val="2"/>
      <scheme val="minor"/>
    </font>
    <font>
      <b/>
      <sz val="11"/>
      <color theme="1"/>
      <name val="Aptos Narrow"/>
      <family val="2"/>
      <scheme val="minor"/>
    </font>
    <font>
      <b/>
      <sz val="11"/>
      <color theme="1"/>
      <name val="Arial"/>
      <family val="2"/>
    </font>
    <font>
      <sz val="11"/>
      <color theme="1"/>
      <name val="Arial"/>
      <family val="2"/>
    </font>
    <font>
      <sz val="11"/>
      <name val="Arial"/>
      <family val="2"/>
    </font>
    <font>
      <sz val="11"/>
      <color rgb="FF000000"/>
      <name val="Arial"/>
      <family val="2"/>
    </font>
    <font>
      <sz val="11"/>
      <name val="Aptos Narrow"/>
      <family val="2"/>
      <scheme val="minor"/>
    </font>
    <font>
      <b/>
      <sz val="11"/>
      <name val="Aptos Narrow"/>
      <family val="2"/>
      <scheme val="minor"/>
    </font>
    <font>
      <sz val="11"/>
      <color rgb="FF444444"/>
      <name val="Aptos Narrow"/>
      <family val="2"/>
    </font>
    <font>
      <sz val="11"/>
      <color theme="1"/>
      <name val="Aptos Narrow"/>
      <family val="2"/>
    </font>
    <font>
      <sz val="10"/>
      <color rgb="FF000000"/>
      <name val="Arial"/>
      <family val="2"/>
    </font>
    <font>
      <sz val="10"/>
      <color rgb="FF000000"/>
      <name val="Arial"/>
    </font>
    <font>
      <sz val="11"/>
      <color theme="1"/>
      <name val="Aptos Narrow"/>
      <family val="2"/>
      <scheme val="minor"/>
    </font>
    <font>
      <u/>
      <sz val="11"/>
      <color theme="10"/>
      <name val="Aptos Narrow"/>
      <family val="2"/>
      <scheme val="minor"/>
    </font>
    <font>
      <sz val="9"/>
      <color indexed="81"/>
      <name val="Tahoma"/>
      <family val="2"/>
    </font>
    <font>
      <sz val="11"/>
      <color rgb="FF000000"/>
      <name val="Calibri"/>
      <family val="2"/>
    </font>
    <font>
      <sz val="10"/>
      <color theme="1"/>
      <name val="Arial"/>
    </font>
    <font>
      <sz val="10"/>
      <name val="Arial"/>
    </font>
    <font>
      <sz val="9"/>
      <color rgb="FF000000"/>
      <name val="Arial"/>
      <family val="2"/>
      <charset val="1"/>
    </font>
    <font>
      <b/>
      <sz val="10"/>
      <color rgb="FF000000"/>
      <name val="Arial"/>
    </font>
    <font>
      <i/>
      <sz val="10"/>
      <color rgb="FF000000"/>
      <name val="Arial"/>
    </font>
    <font>
      <sz val="11"/>
      <color theme="1"/>
      <name val="Arial"/>
    </font>
    <font>
      <b/>
      <sz val="11"/>
      <name val="Arial"/>
    </font>
    <font>
      <sz val="11"/>
      <name val="Arial"/>
    </font>
    <font>
      <u/>
      <sz val="11"/>
      <color theme="10"/>
      <name val="Arial"/>
    </font>
    <font>
      <sz val="9"/>
      <color rgb="FF242424"/>
      <name val="Arial"/>
    </font>
    <font>
      <sz val="11"/>
      <color rgb="FF000000"/>
      <name val="Arial"/>
    </font>
    <font>
      <b/>
      <sz val="11"/>
      <color rgb="FF000000"/>
      <name val="Arial"/>
    </font>
    <font>
      <b/>
      <sz val="9"/>
      <color rgb="FF000000"/>
      <name val="Arial"/>
    </font>
    <font>
      <sz val="12"/>
      <color rgb="FF000000"/>
      <name val="Arial Narrow"/>
    </font>
    <font>
      <sz val="8"/>
      <color rgb="FF000000"/>
      <name val="Arial"/>
      <family val="2"/>
      <charset val="1"/>
    </font>
    <font>
      <b/>
      <sz val="9"/>
      <color rgb="FF000000"/>
      <name val="Arial"/>
      <family val="2"/>
      <charset val="1"/>
    </font>
    <font>
      <sz val="12"/>
      <color rgb="FF000000"/>
      <name val="Arial Narrow"/>
      <family val="2"/>
    </font>
    <font>
      <sz val="11"/>
      <color rgb="FF000000"/>
      <name val="Aptos Narrow"/>
      <family val="2"/>
    </font>
    <font>
      <sz val="12"/>
      <color theme="1"/>
      <name val="Aptos"/>
      <family val="2"/>
      <charset val="1"/>
    </font>
  </fonts>
  <fills count="22">
    <fill>
      <patternFill patternType="none"/>
    </fill>
    <fill>
      <patternFill patternType="gray125"/>
    </fill>
    <fill>
      <patternFill patternType="solid">
        <fgColor rgb="FFFFE699"/>
        <bgColor rgb="FF000000"/>
      </patternFill>
    </fill>
    <fill>
      <patternFill patternType="solid">
        <fgColor rgb="FFFFFF00"/>
        <bgColor indexed="64"/>
      </patternFill>
    </fill>
    <fill>
      <patternFill patternType="solid">
        <fgColor theme="1"/>
        <bgColor indexed="64"/>
      </patternFill>
    </fill>
    <fill>
      <patternFill patternType="solid">
        <fgColor rgb="FFFF0000"/>
        <bgColor indexed="64"/>
      </patternFill>
    </fill>
    <fill>
      <patternFill patternType="solid">
        <fgColor theme="4" tint="0.59999389629810485"/>
        <bgColor indexed="64"/>
      </patternFill>
    </fill>
    <fill>
      <patternFill patternType="solid">
        <fgColor rgb="FF00B0F0"/>
        <bgColor indexed="64"/>
      </patternFill>
    </fill>
    <fill>
      <patternFill patternType="solid">
        <fgColor rgb="FFFF0000"/>
        <bgColor rgb="FF000000"/>
      </patternFill>
    </fill>
    <fill>
      <patternFill patternType="solid">
        <fgColor theme="0"/>
        <bgColor theme="0"/>
      </patternFill>
    </fill>
    <fill>
      <patternFill patternType="solid">
        <fgColor theme="0"/>
        <bgColor indexed="64"/>
      </patternFill>
    </fill>
    <fill>
      <patternFill patternType="solid">
        <fgColor rgb="FFFFFFFF"/>
        <bgColor rgb="FF000000"/>
      </patternFill>
    </fill>
    <fill>
      <patternFill patternType="solid">
        <fgColor theme="4" tint="0.39997558519241921"/>
        <bgColor rgb="FF000000"/>
      </patternFill>
    </fill>
    <fill>
      <patternFill patternType="solid">
        <fgColor theme="9" tint="0.59999389629810485"/>
        <bgColor indexed="64"/>
      </patternFill>
    </fill>
    <fill>
      <patternFill patternType="solid">
        <fgColor theme="9" tint="0.59999389629810485"/>
        <bgColor rgb="FF000000"/>
      </patternFill>
    </fill>
    <fill>
      <patternFill patternType="solid">
        <fgColor theme="0"/>
        <bgColor rgb="FFFF0000"/>
      </patternFill>
    </fill>
    <fill>
      <patternFill patternType="solid">
        <fgColor theme="0" tint="-0.249977111117893"/>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0"/>
        <bgColor rgb="FFCFE2F3"/>
      </patternFill>
    </fill>
    <fill>
      <patternFill patternType="solid">
        <fgColor theme="0"/>
        <bgColor rgb="FFB6D7A8"/>
      </patternFill>
    </fill>
    <fill>
      <patternFill patternType="solid">
        <fgColor theme="5" tint="0.59999389629810485"/>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rgb="FF000000"/>
      </right>
      <top style="thin">
        <color indexed="64"/>
      </top>
      <bottom/>
      <diagonal/>
    </border>
    <border>
      <left style="thin">
        <color indexed="64"/>
      </left>
      <right style="thin">
        <color rgb="FF000000"/>
      </right>
      <top/>
      <bottom/>
      <diagonal/>
    </border>
    <border>
      <left style="thin">
        <color indexed="64"/>
      </left>
      <right style="thin">
        <color rgb="FF000000"/>
      </right>
      <top/>
      <bottom style="thin">
        <color indexed="64"/>
      </bottom>
      <diagonal/>
    </border>
    <border>
      <left style="medium">
        <color indexed="64"/>
      </left>
      <right/>
      <top style="medium">
        <color indexed="64"/>
      </top>
      <bottom style="medium">
        <color indexed="64"/>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diagonal/>
    </border>
    <border>
      <left style="thin">
        <color rgb="FF000000"/>
      </left>
      <right style="thin">
        <color rgb="FF000000"/>
      </right>
      <top/>
      <bottom/>
      <diagonal/>
    </border>
    <border>
      <left/>
      <right/>
      <top/>
      <bottom style="thin">
        <color rgb="FF000000"/>
      </bottom>
      <diagonal/>
    </border>
  </borders>
  <cellStyleXfs count="6">
    <xf numFmtId="0" fontId="0" fillId="0" borderId="0"/>
    <xf numFmtId="0" fontId="10" fillId="0" borderId="0"/>
    <xf numFmtId="0" fontId="11" fillId="0" borderId="0"/>
    <xf numFmtId="165" fontId="12"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cellStyleXfs>
  <cellXfs count="223">
    <xf numFmtId="0" fontId="0" fillId="0" borderId="0" xfId="0"/>
    <xf numFmtId="0" fontId="2" fillId="4" borderId="1" xfId="0" applyFont="1" applyFill="1" applyBorder="1" applyAlignment="1">
      <alignment horizontal="center"/>
    </xf>
    <xf numFmtId="0" fontId="2" fillId="3" borderId="2" xfId="0" applyFont="1" applyFill="1" applyBorder="1" applyAlignment="1">
      <alignment horizontal="center"/>
    </xf>
    <xf numFmtId="0" fontId="3" fillId="0" borderId="0" xfId="0" applyFont="1"/>
    <xf numFmtId="0" fontId="2" fillId="3" borderId="1" xfId="0" applyFont="1" applyFill="1" applyBorder="1" applyAlignment="1">
      <alignment horizontal="center"/>
    </xf>
    <xf numFmtId="0" fontId="3" fillId="0" borderId="1" xfId="0" applyFont="1" applyBorder="1"/>
    <xf numFmtId="0" fontId="3" fillId="0" borderId="1" xfId="0" applyFont="1" applyBorder="1" applyAlignment="1">
      <alignment horizontal="left" vertical="center"/>
    </xf>
    <xf numFmtId="0" fontId="3" fillId="0" borderId="1" xfId="0" applyFont="1" applyBorder="1" applyAlignment="1">
      <alignment horizontal="left"/>
    </xf>
    <xf numFmtId="14" fontId="3" fillId="0" borderId="0" xfId="0" applyNumberFormat="1" applyFont="1"/>
    <xf numFmtId="0" fontId="4" fillId="0" borderId="1" xfId="0" applyFont="1" applyBorder="1" applyAlignment="1">
      <alignment horizontal="left"/>
    </xf>
    <xf numFmtId="14" fontId="5" fillId="0" borderId="0" xfId="0" applyNumberFormat="1" applyFont="1"/>
    <xf numFmtId="3" fontId="3" fillId="0" borderId="0" xfId="0" applyNumberFormat="1" applyFont="1"/>
    <xf numFmtId="3" fontId="5" fillId="0" borderId="0" xfId="0" applyNumberFormat="1" applyFont="1"/>
    <xf numFmtId="0" fontId="5" fillId="0" borderId="0" xfId="0" applyFont="1"/>
    <xf numFmtId="0" fontId="3" fillId="5" borderId="0" xfId="0" applyFont="1" applyFill="1"/>
    <xf numFmtId="14" fontId="3" fillId="5" borderId="0" xfId="0" applyNumberFormat="1" applyFont="1" applyFill="1"/>
    <xf numFmtId="0" fontId="3" fillId="0" borderId="4" xfId="0" applyFont="1" applyBorder="1" applyAlignment="1">
      <alignment horizontal="left"/>
    </xf>
    <xf numFmtId="0" fontId="3" fillId="0" borderId="3" xfId="0" applyFont="1" applyBorder="1"/>
    <xf numFmtId="0" fontId="2" fillId="0" borderId="1" xfId="0" applyFont="1" applyBorder="1" applyAlignment="1">
      <alignment horizontal="center"/>
    </xf>
    <xf numFmtId="0" fontId="4" fillId="5" borderId="1" xfId="0" applyFont="1" applyFill="1" applyBorder="1"/>
    <xf numFmtId="0" fontId="4" fillId="5" borderId="1" xfId="0" applyFont="1" applyFill="1" applyBorder="1" applyAlignment="1">
      <alignment horizontal="center"/>
    </xf>
    <xf numFmtId="0" fontId="4" fillId="0" borderId="1" xfId="0" applyFont="1" applyBorder="1"/>
    <xf numFmtId="0" fontId="4" fillId="0" borderId="1" xfId="0" applyFont="1" applyBorder="1" applyAlignment="1">
      <alignment horizontal="center"/>
    </xf>
    <xf numFmtId="0" fontId="2" fillId="0" borderId="0" xfId="0" applyFont="1" applyAlignment="1">
      <alignment horizontal="center"/>
    </xf>
    <xf numFmtId="0" fontId="3" fillId="0" borderId="0" xfId="0" applyFont="1" applyAlignment="1">
      <alignment horizontal="center"/>
    </xf>
    <xf numFmtId="0" fontId="3" fillId="0" borderId="1" xfId="0" applyFont="1" applyBorder="1" applyAlignment="1">
      <alignment vertical="center"/>
    </xf>
    <xf numFmtId="0" fontId="3" fillId="0" borderId="5" xfId="0" applyFont="1" applyBorder="1" applyAlignment="1">
      <alignment vertical="center"/>
    </xf>
    <xf numFmtId="0" fontId="3" fillId="0" borderId="2" xfId="0" applyFont="1" applyBorder="1" applyAlignment="1">
      <alignment vertical="center"/>
    </xf>
    <xf numFmtId="0" fontId="3" fillId="6" borderId="1" xfId="0" applyFont="1" applyFill="1" applyBorder="1" applyAlignment="1">
      <alignment horizontal="left"/>
    </xf>
    <xf numFmtId="0" fontId="3" fillId="6" borderId="1" xfId="0" applyFont="1" applyFill="1" applyBorder="1"/>
    <xf numFmtId="0" fontId="3" fillId="6" borderId="4" xfId="0" applyFont="1" applyFill="1" applyBorder="1" applyAlignment="1">
      <alignment horizontal="left"/>
    </xf>
    <xf numFmtId="0" fontId="3" fillId="5" borderId="1" xfId="0" applyFont="1" applyFill="1" applyBorder="1" applyAlignment="1">
      <alignment horizontal="left"/>
    </xf>
    <xf numFmtId="0" fontId="3" fillId="7" borderId="1" xfId="0" applyFont="1" applyFill="1" applyBorder="1" applyAlignment="1">
      <alignment horizontal="left"/>
    </xf>
    <xf numFmtId="0" fontId="4" fillId="7" borderId="1" xfId="0" applyFont="1" applyFill="1" applyBorder="1" applyAlignment="1">
      <alignment horizontal="left"/>
    </xf>
    <xf numFmtId="0" fontId="3" fillId="5" borderId="4" xfId="0" applyFont="1" applyFill="1" applyBorder="1" applyAlignment="1">
      <alignment horizontal="left"/>
    </xf>
    <xf numFmtId="0" fontId="3" fillId="7" borderId="2" xfId="0" applyFont="1" applyFill="1" applyBorder="1" applyAlignment="1">
      <alignment horizontal="left"/>
    </xf>
    <xf numFmtId="0" fontId="3" fillId="7" borderId="4" xfId="0" applyFont="1" applyFill="1" applyBorder="1" applyAlignment="1">
      <alignment horizontal="left"/>
    </xf>
    <xf numFmtId="0" fontId="1" fillId="3" borderId="10" xfId="0" applyFont="1" applyFill="1" applyBorder="1"/>
    <xf numFmtId="0" fontId="6" fillId="0" borderId="0" xfId="0" applyFont="1"/>
    <xf numFmtId="0" fontId="1" fillId="0" borderId="0" xfId="0" applyFont="1"/>
    <xf numFmtId="0" fontId="0" fillId="0" borderId="0" xfId="0" applyAlignment="1">
      <alignment horizontal="left"/>
    </xf>
    <xf numFmtId="0" fontId="7" fillId="3" borderId="10" xfId="0" applyFont="1" applyFill="1" applyBorder="1"/>
    <xf numFmtId="0" fontId="8" fillId="0" borderId="0" xfId="0" applyFont="1"/>
    <xf numFmtId="0" fontId="0" fillId="5" borderId="0" xfId="0" applyFill="1"/>
    <xf numFmtId="0" fontId="9" fillId="5" borderId="0" xfId="0" applyFont="1" applyFill="1"/>
    <xf numFmtId="0" fontId="3" fillId="10" borderId="1" xfId="0" applyFont="1" applyFill="1" applyBorder="1"/>
    <xf numFmtId="0" fontId="4" fillId="10" borderId="1" xfId="0" applyFont="1" applyFill="1" applyBorder="1"/>
    <xf numFmtId="0" fontId="3" fillId="10" borderId="1" xfId="0" applyFont="1" applyFill="1" applyBorder="1" applyAlignment="1">
      <alignment horizontal="left"/>
    </xf>
    <xf numFmtId="14" fontId="15" fillId="0" borderId="0" xfId="0" applyNumberFormat="1" applyFont="1"/>
    <xf numFmtId="0" fontId="15" fillId="0" borderId="0" xfId="0" applyFont="1"/>
    <xf numFmtId="0" fontId="0" fillId="10" borderId="0" xfId="0" applyFill="1"/>
    <xf numFmtId="0" fontId="16" fillId="0" borderId="3" xfId="0" applyFont="1" applyBorder="1" applyAlignment="1">
      <alignment horizontal="center" vertical="center" wrapText="1"/>
    </xf>
    <xf numFmtId="14" fontId="16" fillId="0" borderId="3" xfId="0" applyNumberFormat="1" applyFont="1" applyBorder="1" applyAlignment="1">
      <alignment horizontal="center" vertical="center" wrapText="1"/>
    </xf>
    <xf numFmtId="0" fontId="16" fillId="9" borderId="3" xfId="0" applyFont="1" applyFill="1" applyBorder="1" applyAlignment="1">
      <alignment horizontal="center" vertical="center" wrapText="1"/>
    </xf>
    <xf numFmtId="166" fontId="16" fillId="0" borderId="3" xfId="3" applyNumberFormat="1" applyFont="1" applyBorder="1" applyAlignment="1">
      <alignment horizontal="center" vertical="center" wrapText="1"/>
    </xf>
    <xf numFmtId="0" fontId="17" fillId="11" borderId="3" xfId="0" applyFont="1" applyFill="1" applyBorder="1" applyAlignment="1">
      <alignment horizontal="center" vertical="center" wrapText="1"/>
    </xf>
    <xf numFmtId="0" fontId="18" fillId="0" borderId="0" xfId="0" applyFont="1"/>
    <xf numFmtId="0" fontId="16" fillId="18" borderId="3" xfId="0" applyFont="1" applyFill="1" applyBorder="1" applyAlignment="1">
      <alignment horizontal="center" vertical="center" wrapText="1"/>
    </xf>
    <xf numFmtId="0" fontId="16" fillId="0" borderId="3" xfId="0" applyFont="1" applyBorder="1" applyAlignment="1">
      <alignment horizontal="center" vertical="top" wrapText="1"/>
    </xf>
    <xf numFmtId="0" fontId="11" fillId="0" borderId="3" xfId="0" applyFont="1" applyBorder="1" applyAlignment="1">
      <alignment wrapText="1"/>
    </xf>
    <xf numFmtId="0" fontId="19" fillId="16" borderId="3" xfId="0" applyFont="1" applyFill="1" applyBorder="1" applyAlignment="1">
      <alignment horizontal="center" vertical="center" wrapText="1"/>
    </xf>
    <xf numFmtId="0" fontId="21" fillId="0" borderId="0" xfId="0" applyFont="1"/>
    <xf numFmtId="0" fontId="21" fillId="0" borderId="3" xfId="0" applyFont="1" applyBorder="1" applyAlignment="1">
      <alignment horizontal="center" vertical="center"/>
    </xf>
    <xf numFmtId="0" fontId="11" fillId="11" borderId="3" xfId="0" applyFont="1" applyFill="1" applyBorder="1" applyAlignment="1">
      <alignment horizontal="center" vertical="center" wrapText="1"/>
    </xf>
    <xf numFmtId="0" fontId="21" fillId="0" borderId="3" xfId="0" applyFont="1" applyBorder="1" applyAlignment="1">
      <alignment horizontal="left" vertical="top" wrapText="1"/>
    </xf>
    <xf numFmtId="14" fontId="21" fillId="0" borderId="3" xfId="0" applyNumberFormat="1" applyFont="1" applyBorder="1" applyAlignment="1">
      <alignment horizontal="center" vertical="center" wrapText="1"/>
    </xf>
    <xf numFmtId="0" fontId="21" fillId="0" borderId="3" xfId="0" applyFont="1" applyBorder="1" applyAlignment="1">
      <alignment horizontal="center" vertical="center" wrapText="1"/>
    </xf>
    <xf numFmtId="1" fontId="25" fillId="0" borderId="3" xfId="0" applyNumberFormat="1" applyFont="1" applyBorder="1" applyAlignment="1">
      <alignment horizontal="center" vertical="center"/>
    </xf>
    <xf numFmtId="164" fontId="21" fillId="15" borderId="3" xfId="0" applyNumberFormat="1" applyFont="1" applyFill="1" applyBorder="1" applyAlignment="1">
      <alignment horizontal="center" vertical="center" wrapText="1"/>
    </xf>
    <xf numFmtId="0" fontId="21" fillId="0" borderId="3" xfId="0" applyFont="1" applyBorder="1" applyAlignment="1">
      <alignment vertical="center"/>
    </xf>
    <xf numFmtId="0" fontId="21" fillId="0" borderId="3" xfId="0" applyFont="1" applyBorder="1"/>
    <xf numFmtId="0" fontId="26" fillId="0" borderId="3" xfId="0" applyFont="1" applyBorder="1"/>
    <xf numFmtId="0" fontId="26" fillId="0" borderId="3" xfId="0" applyFont="1" applyBorder="1" applyAlignment="1">
      <alignment wrapText="1"/>
    </xf>
    <xf numFmtId="0" fontId="25" fillId="0" borderId="3" xfId="0" applyFont="1" applyBorder="1"/>
    <xf numFmtId="0" fontId="28" fillId="16" borderId="3" xfId="0" applyFont="1" applyFill="1" applyBorder="1" applyAlignment="1">
      <alignment horizontal="center" vertical="center"/>
    </xf>
    <xf numFmtId="0" fontId="28" fillId="16" borderId="3" xfId="0" applyFont="1" applyFill="1" applyBorder="1" applyAlignment="1">
      <alignment horizontal="center" vertical="center" wrapText="1"/>
    </xf>
    <xf numFmtId="0" fontId="23" fillId="10" borderId="3" xfId="0" applyFont="1" applyFill="1" applyBorder="1" applyAlignment="1">
      <alignment horizontal="center" vertical="center" wrapText="1"/>
    </xf>
    <xf numFmtId="0" fontId="19" fillId="2" borderId="3" xfId="0" applyFont="1" applyFill="1" applyBorder="1" applyAlignment="1">
      <alignment horizontal="center" vertical="center" wrapText="1"/>
    </xf>
    <xf numFmtId="0" fontId="19" fillId="13" borderId="3" xfId="0" applyFont="1" applyFill="1" applyBorder="1" applyAlignment="1">
      <alignment horizontal="center" vertical="center" wrapText="1"/>
    </xf>
    <xf numFmtId="0" fontId="19" fillId="14" borderId="3" xfId="0" applyFont="1" applyFill="1" applyBorder="1" applyAlignment="1">
      <alignment horizontal="center" vertical="center" wrapText="1"/>
    </xf>
    <xf numFmtId="0" fontId="19" fillId="12" borderId="3" xfId="0" applyFont="1" applyFill="1" applyBorder="1" applyAlignment="1">
      <alignment horizontal="center" vertical="center" wrapText="1"/>
    </xf>
    <xf numFmtId="0" fontId="19" fillId="8" borderId="3" xfId="0" applyFont="1" applyFill="1" applyBorder="1" applyAlignment="1">
      <alignment horizontal="center" vertical="center" wrapText="1"/>
    </xf>
    <xf numFmtId="0" fontId="22" fillId="17" borderId="3" xfId="0" applyFont="1" applyFill="1" applyBorder="1" applyAlignment="1">
      <alignment horizontal="center" vertical="center" wrapText="1"/>
    </xf>
    <xf numFmtId="14" fontId="23" fillId="11" borderId="3" xfId="0" applyNumberFormat="1" applyFont="1" applyFill="1" applyBorder="1" applyAlignment="1">
      <alignment horizontal="center" vertical="center" wrapText="1"/>
    </xf>
    <xf numFmtId="0" fontId="23" fillId="11" borderId="3" xfId="0" applyFont="1" applyFill="1" applyBorder="1" applyAlignment="1">
      <alignment horizontal="center" vertical="center" wrapText="1"/>
    </xf>
    <xf numFmtId="0" fontId="24" fillId="11" borderId="3" xfId="4" applyFont="1" applyFill="1" applyBorder="1" applyAlignment="1">
      <alignment horizontal="center" vertical="center" wrapText="1"/>
    </xf>
    <xf numFmtId="166" fontId="21" fillId="0" borderId="3" xfId="3" applyNumberFormat="1" applyFont="1" applyBorder="1" applyAlignment="1">
      <alignment horizontal="center" vertical="center" wrapText="1"/>
    </xf>
    <xf numFmtId="165" fontId="21" fillId="0" borderId="3" xfId="0" applyNumberFormat="1" applyFont="1" applyBorder="1" applyAlignment="1">
      <alignment horizontal="center" vertical="center" wrapText="1"/>
    </xf>
    <xf numFmtId="14" fontId="26" fillId="0" borderId="3" xfId="0" applyNumberFormat="1" applyFont="1" applyBorder="1"/>
    <xf numFmtId="0" fontId="21" fillId="0" borderId="11" xfId="0" applyFont="1" applyBorder="1"/>
    <xf numFmtId="0" fontId="16" fillId="0" borderId="11" xfId="0" applyFont="1" applyBorder="1" applyAlignment="1">
      <alignment horizontal="center" vertical="center" wrapText="1"/>
    </xf>
    <xf numFmtId="166" fontId="16" fillId="0" borderId="11" xfId="3" applyNumberFormat="1" applyFont="1" applyBorder="1" applyAlignment="1">
      <alignment horizontal="center" vertical="center" wrapText="1"/>
    </xf>
    <xf numFmtId="0" fontId="16" fillId="9" borderId="11" xfId="0" applyFont="1" applyFill="1" applyBorder="1" applyAlignment="1">
      <alignment horizontal="center" vertical="center" wrapText="1"/>
    </xf>
    <xf numFmtId="0" fontId="21" fillId="0" borderId="11" xfId="0" applyFont="1" applyBorder="1" applyAlignment="1">
      <alignment horizontal="center" vertical="center" wrapText="1"/>
    </xf>
    <xf numFmtId="0" fontId="23" fillId="11" borderId="11" xfId="0" applyFont="1" applyFill="1" applyBorder="1" applyAlignment="1">
      <alignment horizontal="center" vertical="center" wrapText="1"/>
    </xf>
    <xf numFmtId="166" fontId="21" fillId="0" borderId="11" xfId="3" applyNumberFormat="1" applyFont="1" applyBorder="1" applyAlignment="1">
      <alignment horizontal="center" vertical="center" wrapText="1"/>
    </xf>
    <xf numFmtId="14" fontId="21" fillId="0" borderId="11" xfId="0" applyNumberFormat="1" applyFont="1" applyBorder="1" applyAlignment="1">
      <alignment horizontal="center" vertical="center" wrapText="1"/>
    </xf>
    <xf numFmtId="1" fontId="25" fillId="0" borderId="11" xfId="0" applyNumberFormat="1" applyFont="1" applyBorder="1" applyAlignment="1">
      <alignment horizontal="center" vertical="center"/>
    </xf>
    <xf numFmtId="0" fontId="29" fillId="19" borderId="3" xfId="0" applyFont="1" applyFill="1" applyBorder="1" applyAlignment="1">
      <alignment horizontal="center" vertical="center" wrapText="1"/>
    </xf>
    <xf numFmtId="0" fontId="29" fillId="20" borderId="3" xfId="0" applyFont="1" applyFill="1" applyBorder="1" applyAlignment="1">
      <alignment horizontal="center" vertical="center"/>
    </xf>
    <xf numFmtId="0" fontId="29" fillId="19" borderId="12" xfId="0" applyFont="1" applyFill="1" applyBorder="1" applyAlignment="1">
      <alignment horizontal="center" vertical="center" wrapText="1"/>
    </xf>
    <xf numFmtId="0" fontId="21" fillId="0" borderId="3" xfId="0" applyFont="1" applyBorder="1" applyAlignment="1">
      <alignment horizontal="left" vertical="center" wrapText="1"/>
    </xf>
    <xf numFmtId="1" fontId="21" fillId="0" borderId="3" xfId="0" applyNumberFormat="1" applyFont="1" applyBorder="1" applyAlignment="1">
      <alignment horizontal="center" vertical="center" wrapText="1"/>
    </xf>
    <xf numFmtId="0" fontId="13" fillId="11" borderId="3" xfId="4" applyFill="1" applyBorder="1" applyAlignment="1">
      <alignment horizontal="center" vertical="center" wrapText="1"/>
    </xf>
    <xf numFmtId="0" fontId="30" fillId="0" borderId="0" xfId="0" applyFont="1"/>
    <xf numFmtId="0" fontId="31" fillId="0" borderId="0" xfId="0" applyFont="1"/>
    <xf numFmtId="166" fontId="21" fillId="0" borderId="3" xfId="0" applyNumberFormat="1" applyFont="1" applyBorder="1" applyAlignment="1">
      <alignment horizontal="center" vertical="center" wrapText="1"/>
    </xf>
    <xf numFmtId="14" fontId="21" fillId="0" borderId="3" xfId="0" applyNumberFormat="1" applyFont="1" applyBorder="1" applyAlignment="1">
      <alignment horizontal="center" vertical="center"/>
    </xf>
    <xf numFmtId="0" fontId="13" fillId="10" borderId="1" xfId="5" applyFill="1" applyBorder="1" applyAlignment="1">
      <alignment horizontal="center" vertical="center" wrapText="1"/>
    </xf>
    <xf numFmtId="0" fontId="13" fillId="11" borderId="3" xfId="5" applyFill="1" applyBorder="1" applyAlignment="1">
      <alignment horizontal="center" vertical="center" wrapText="1"/>
    </xf>
    <xf numFmtId="14" fontId="32" fillId="10" borderId="3" xfId="0" applyNumberFormat="1" applyFont="1" applyFill="1" applyBorder="1" applyAlignment="1">
      <alignment horizontal="center" vertical="center" wrapText="1"/>
    </xf>
    <xf numFmtId="0" fontId="26" fillId="0" borderId="3" xfId="0" applyFont="1" applyBorder="1" applyAlignment="1">
      <alignment horizontal="center" vertical="center"/>
    </xf>
    <xf numFmtId="0" fontId="32" fillId="10" borderId="3" xfId="0" applyFont="1" applyFill="1" applyBorder="1" applyAlignment="1">
      <alignment horizontal="center" vertical="center" wrapText="1"/>
    </xf>
    <xf numFmtId="0" fontId="32" fillId="10" borderId="13" xfId="0" applyFont="1" applyFill="1" applyBorder="1" applyAlignment="1">
      <alignment horizontal="center" vertical="center" wrapText="1"/>
    </xf>
    <xf numFmtId="0" fontId="32" fillId="19" borderId="3" xfId="0" applyFont="1" applyFill="1" applyBorder="1" applyAlignment="1">
      <alignment horizontal="center" vertical="center" wrapText="1"/>
    </xf>
    <xf numFmtId="0" fontId="32" fillId="10" borderId="3" xfId="0" applyFont="1" applyFill="1" applyBorder="1" applyAlignment="1">
      <alignment horizontal="center" vertical="center"/>
    </xf>
    <xf numFmtId="0" fontId="32" fillId="10" borderId="11" xfId="0" applyFont="1" applyFill="1" applyBorder="1" applyAlignment="1">
      <alignment horizontal="center" vertical="center" wrapText="1"/>
    </xf>
    <xf numFmtId="0" fontId="13" fillId="11" borderId="0" xfId="5" applyFill="1" applyBorder="1" applyAlignment="1">
      <alignment horizontal="center" vertical="center" wrapText="1"/>
    </xf>
    <xf numFmtId="0" fontId="21" fillId="0" borderId="13" xfId="0" applyFont="1" applyBorder="1" applyAlignment="1">
      <alignment horizontal="center" vertical="center" wrapText="1"/>
    </xf>
    <xf numFmtId="0" fontId="11" fillId="0" borderId="3" xfId="0" applyFont="1" applyBorder="1" applyAlignment="1">
      <alignment vertical="center" wrapText="1"/>
    </xf>
    <xf numFmtId="14" fontId="0" fillId="0" borderId="0" xfId="0" applyNumberFormat="1" applyAlignment="1">
      <alignment horizontal="center" vertical="center" wrapText="1"/>
    </xf>
    <xf numFmtId="167" fontId="21" fillId="0" borderId="3" xfId="0" applyNumberFormat="1" applyFont="1" applyBorder="1" applyAlignment="1">
      <alignment horizontal="center" vertical="center" wrapText="1"/>
    </xf>
    <xf numFmtId="14" fontId="0" fillId="0" borderId="3" xfId="0" applyNumberFormat="1" applyBorder="1" applyAlignment="1">
      <alignment horizontal="center" vertical="center" wrapText="1"/>
    </xf>
    <xf numFmtId="0" fontId="21" fillId="0" borderId="14" xfId="0" applyFont="1" applyBorder="1"/>
    <xf numFmtId="167" fontId="21" fillId="0" borderId="3" xfId="0" applyNumberFormat="1" applyFont="1" applyBorder="1" applyAlignment="1">
      <alignment horizontal="center" vertical="center"/>
    </xf>
    <xf numFmtId="0" fontId="0" fillId="0" borderId="3" xfId="0" applyBorder="1" applyAlignment="1">
      <alignment horizontal="center" vertical="center"/>
    </xf>
    <xf numFmtId="0" fontId="0" fillId="0" borderId="3" xfId="0" applyBorder="1" applyAlignment="1">
      <alignment horizontal="center" vertical="center" wrapText="1"/>
    </xf>
    <xf numFmtId="0" fontId="16" fillId="0" borderId="15" xfId="0" applyFont="1" applyBorder="1" applyAlignment="1">
      <alignment horizontal="center" vertical="center" wrapText="1"/>
    </xf>
    <xf numFmtId="0" fontId="16" fillId="0" borderId="13" xfId="0" applyFont="1" applyBorder="1" applyAlignment="1">
      <alignment horizontal="center" vertical="center" wrapText="1"/>
    </xf>
    <xf numFmtId="0" fontId="21" fillId="0" borderId="11" xfId="0" applyFont="1" applyBorder="1" applyAlignment="1">
      <alignment horizontal="center" vertical="top" wrapText="1"/>
    </xf>
    <xf numFmtId="0" fontId="13" fillId="10" borderId="1" xfId="4" applyFill="1" applyBorder="1" applyAlignment="1">
      <alignment horizontal="center" vertical="center" wrapText="1"/>
    </xf>
    <xf numFmtId="0" fontId="21" fillId="0" borderId="15" xfId="0" applyFont="1" applyBorder="1" applyAlignment="1">
      <alignment horizontal="center" vertical="center" wrapText="1"/>
    </xf>
    <xf numFmtId="14" fontId="21" fillId="0" borderId="13" xfId="0" applyNumberFormat="1" applyFont="1" applyBorder="1" applyAlignment="1">
      <alignment horizontal="center" vertical="center"/>
    </xf>
    <xf numFmtId="166" fontId="16" fillId="0" borderId="0" xfId="3" applyNumberFormat="1" applyFont="1" applyBorder="1" applyAlignment="1">
      <alignment horizontal="center" vertical="center" wrapText="1"/>
    </xf>
    <xf numFmtId="0" fontId="13" fillId="10" borderId="0" xfId="4" applyFill="1" applyBorder="1" applyAlignment="1">
      <alignment horizontal="center" vertical="center" wrapText="1"/>
    </xf>
    <xf numFmtId="166" fontId="21" fillId="0" borderId="0" xfId="3" applyNumberFormat="1" applyFont="1" applyBorder="1" applyAlignment="1">
      <alignment horizontal="center" vertical="center" wrapText="1"/>
    </xf>
    <xf numFmtId="0" fontId="16" fillId="0" borderId="0" xfId="0" applyFont="1" applyAlignment="1">
      <alignment horizontal="center" vertical="center" wrapText="1"/>
    </xf>
    <xf numFmtId="14" fontId="16" fillId="0" borderId="0" xfId="0" applyNumberFormat="1" applyFont="1" applyAlignment="1">
      <alignment horizontal="center" vertical="center" wrapText="1"/>
    </xf>
    <xf numFmtId="0" fontId="16" fillId="9" borderId="0" xfId="0" applyFont="1" applyFill="1" applyAlignment="1">
      <alignment horizontal="center" vertical="center" wrapText="1"/>
    </xf>
    <xf numFmtId="0" fontId="21" fillId="0" borderId="0" xfId="0" applyFont="1" applyAlignment="1">
      <alignment horizontal="center" vertical="center" wrapText="1"/>
    </xf>
    <xf numFmtId="14" fontId="21" fillId="0" borderId="0" xfId="0" applyNumberFormat="1" applyFont="1" applyAlignment="1">
      <alignment horizontal="center" vertical="center" wrapText="1"/>
    </xf>
    <xf numFmtId="0" fontId="16" fillId="9" borderId="14" xfId="0" applyFont="1" applyFill="1" applyBorder="1" applyAlignment="1">
      <alignment horizontal="center" vertical="center" wrapText="1"/>
    </xf>
    <xf numFmtId="0" fontId="13" fillId="10" borderId="3" xfId="5" applyFill="1" applyBorder="1" applyAlignment="1">
      <alignment horizontal="center" vertical="center" wrapText="1"/>
    </xf>
    <xf numFmtId="0" fontId="28" fillId="16" borderId="11" xfId="0" applyFont="1" applyFill="1" applyBorder="1" applyAlignment="1">
      <alignment horizontal="center" vertical="center" wrapText="1"/>
    </xf>
    <xf numFmtId="14" fontId="16" fillId="0" borderId="11" xfId="0" applyNumberFormat="1" applyFont="1" applyBorder="1" applyAlignment="1">
      <alignment horizontal="center" vertical="center" wrapText="1"/>
    </xf>
    <xf numFmtId="0" fontId="16" fillId="0" borderId="16" xfId="0" applyFont="1" applyBorder="1" applyAlignment="1">
      <alignment horizontal="center" vertical="center" wrapText="1"/>
    </xf>
    <xf numFmtId="0" fontId="0" fillId="0" borderId="11" xfId="0" applyBorder="1" applyAlignment="1">
      <alignment horizontal="center" vertical="center" wrapText="1"/>
    </xf>
    <xf numFmtId="0" fontId="17" fillId="11" borderId="11" xfId="0" applyFont="1" applyFill="1" applyBorder="1" applyAlignment="1">
      <alignment horizontal="center" vertical="center" wrapText="1"/>
    </xf>
    <xf numFmtId="0" fontId="21" fillId="0" borderId="11" xfId="0" applyFont="1" applyBorder="1" applyAlignment="1">
      <alignment horizontal="left" vertical="top" wrapText="1"/>
    </xf>
    <xf numFmtId="165" fontId="21" fillId="0" borderId="11" xfId="0" applyNumberFormat="1" applyFont="1" applyBorder="1" applyAlignment="1">
      <alignment horizontal="center" vertical="center" wrapText="1"/>
    </xf>
    <xf numFmtId="0" fontId="21" fillId="0" borderId="11" xfId="0" applyFont="1" applyBorder="1" applyAlignment="1">
      <alignment vertical="center"/>
    </xf>
    <xf numFmtId="0" fontId="11" fillId="11" borderId="11" xfId="0" applyFont="1" applyFill="1" applyBorder="1" applyAlignment="1">
      <alignment horizontal="center" vertical="center" wrapText="1"/>
    </xf>
    <xf numFmtId="0" fontId="16" fillId="0" borderId="17" xfId="0" applyFont="1" applyBorder="1" applyAlignment="1">
      <alignment horizontal="center" vertical="center" wrapText="1"/>
    </xf>
    <xf numFmtId="0" fontId="13" fillId="10" borderId="2" xfId="4" applyFill="1" applyBorder="1" applyAlignment="1">
      <alignment horizontal="center" vertical="center" wrapText="1"/>
    </xf>
    <xf numFmtId="164" fontId="21" fillId="15" borderId="11" xfId="0" applyNumberFormat="1" applyFont="1" applyFill="1" applyBorder="1" applyAlignment="1">
      <alignment horizontal="center" vertical="center" wrapText="1"/>
    </xf>
    <xf numFmtId="0" fontId="32" fillId="10" borderId="14" xfId="0" applyFont="1" applyFill="1" applyBorder="1" applyAlignment="1">
      <alignment horizontal="center" vertical="center" wrapText="1"/>
    </xf>
    <xf numFmtId="0" fontId="28" fillId="16" borderId="14" xfId="0" applyFont="1" applyFill="1" applyBorder="1" applyAlignment="1">
      <alignment horizontal="center" vertical="center" wrapText="1"/>
    </xf>
    <xf numFmtId="0" fontId="16" fillId="0" borderId="14" xfId="0" applyFont="1" applyBorder="1" applyAlignment="1">
      <alignment horizontal="center" vertical="center" wrapText="1"/>
    </xf>
    <xf numFmtId="14" fontId="16" fillId="0" borderId="14" xfId="0" applyNumberFormat="1" applyFont="1" applyBorder="1" applyAlignment="1">
      <alignment horizontal="center" vertical="center" wrapText="1"/>
    </xf>
    <xf numFmtId="0" fontId="0" fillId="0" borderId="14" xfId="0" applyBorder="1" applyAlignment="1">
      <alignment horizontal="center" vertical="center" wrapText="1"/>
    </xf>
    <xf numFmtId="166" fontId="16" fillId="0" borderId="14" xfId="3" applyNumberFormat="1" applyFont="1" applyBorder="1" applyAlignment="1">
      <alignment horizontal="center" vertical="center" wrapText="1"/>
    </xf>
    <xf numFmtId="0" fontId="17" fillId="11" borderId="14" xfId="0" applyFont="1" applyFill="1" applyBorder="1" applyAlignment="1">
      <alignment horizontal="center" vertical="center" wrapText="1"/>
    </xf>
    <xf numFmtId="0" fontId="21" fillId="0" borderId="14" xfId="0" applyFont="1" applyBorder="1" applyAlignment="1">
      <alignment horizontal="center" vertical="center" wrapText="1"/>
    </xf>
    <xf numFmtId="0" fontId="13" fillId="10" borderId="14" xfId="5" applyFill="1" applyBorder="1" applyAlignment="1">
      <alignment horizontal="center" vertical="center" wrapText="1"/>
    </xf>
    <xf numFmtId="0" fontId="21" fillId="0" borderId="14" xfId="0" applyFont="1" applyBorder="1" applyAlignment="1">
      <alignment horizontal="left" vertical="top" wrapText="1"/>
    </xf>
    <xf numFmtId="165" fontId="21" fillId="0" borderId="14" xfId="3" applyFont="1" applyBorder="1" applyAlignment="1">
      <alignment horizontal="center" vertical="center" wrapText="1"/>
    </xf>
    <xf numFmtId="14" fontId="21" fillId="0" borderId="14" xfId="0" applyNumberFormat="1" applyFont="1" applyBorder="1" applyAlignment="1">
      <alignment horizontal="center" vertical="center" wrapText="1"/>
    </xf>
    <xf numFmtId="164" fontId="21" fillId="15" borderId="14" xfId="0" applyNumberFormat="1" applyFont="1" applyFill="1" applyBorder="1" applyAlignment="1">
      <alignment horizontal="center" vertical="center" wrapText="1"/>
    </xf>
    <xf numFmtId="165" fontId="21" fillId="0" borderId="14" xfId="0" applyNumberFormat="1" applyFont="1" applyBorder="1" applyAlignment="1">
      <alignment horizontal="center" vertical="center" wrapText="1"/>
    </xf>
    <xf numFmtId="166" fontId="21" fillId="0" borderId="14" xfId="3" applyNumberFormat="1" applyFont="1" applyBorder="1" applyAlignment="1">
      <alignment horizontal="center" vertical="center" wrapText="1"/>
    </xf>
    <xf numFmtId="1" fontId="25" fillId="0" borderId="14" xfId="0" applyNumberFormat="1" applyFont="1" applyBorder="1" applyAlignment="1">
      <alignment horizontal="center" vertical="center"/>
    </xf>
    <xf numFmtId="0" fontId="21" fillId="0" borderId="14" xfId="0" applyFont="1" applyBorder="1" applyAlignment="1">
      <alignment vertical="center"/>
    </xf>
    <xf numFmtId="0" fontId="21" fillId="0" borderId="0" xfId="0" applyFont="1" applyAlignment="1">
      <alignment horizontal="center" vertical="center"/>
    </xf>
    <xf numFmtId="0" fontId="28" fillId="16" borderId="0" xfId="0" applyFont="1" applyFill="1" applyAlignment="1">
      <alignment horizontal="center" vertical="center" wrapText="1"/>
    </xf>
    <xf numFmtId="0" fontId="17" fillId="11" borderId="0" xfId="0" applyFont="1" applyFill="1" applyAlignment="1">
      <alignment horizontal="center" vertical="center" wrapText="1"/>
    </xf>
    <xf numFmtId="0" fontId="21" fillId="0" borderId="0" xfId="0" applyFont="1" applyAlignment="1">
      <alignment horizontal="left" vertical="top" wrapText="1"/>
    </xf>
    <xf numFmtId="164" fontId="21" fillId="15" borderId="0" xfId="0" applyNumberFormat="1" applyFont="1" applyFill="1" applyAlignment="1">
      <alignment horizontal="center" vertical="center" wrapText="1"/>
    </xf>
    <xf numFmtId="165" fontId="21" fillId="0" borderId="0" xfId="0" applyNumberFormat="1" applyFont="1" applyAlignment="1">
      <alignment horizontal="center" vertical="center" wrapText="1"/>
    </xf>
    <xf numFmtId="1" fontId="25" fillId="0" borderId="0" xfId="0" applyNumberFormat="1" applyFont="1" applyAlignment="1">
      <alignment horizontal="center" vertical="center"/>
    </xf>
    <xf numFmtId="0" fontId="21" fillId="0" borderId="0" xfId="0" applyFont="1" applyAlignment="1">
      <alignment vertical="center"/>
    </xf>
    <xf numFmtId="0" fontId="33" fillId="0" borderId="0" xfId="0" applyFont="1"/>
    <xf numFmtId="0" fontId="21" fillId="21" borderId="3" xfId="0" applyFont="1" applyFill="1" applyBorder="1" applyAlignment="1">
      <alignment horizontal="center" vertical="center" wrapText="1"/>
    </xf>
    <xf numFmtId="0" fontId="21" fillId="0" borderId="11" xfId="0" applyFont="1" applyBorder="1" applyAlignment="1">
      <alignment horizontal="center" vertical="center"/>
    </xf>
    <xf numFmtId="0" fontId="32" fillId="10" borderId="11" xfId="0" applyFont="1" applyFill="1" applyBorder="1" applyAlignment="1">
      <alignment horizontal="center" vertical="center"/>
    </xf>
    <xf numFmtId="0" fontId="28" fillId="16" borderId="18" xfId="0" applyFont="1" applyFill="1" applyBorder="1" applyAlignment="1">
      <alignment horizontal="center" vertical="center" wrapText="1"/>
    </xf>
    <xf numFmtId="0" fontId="22" fillId="17" borderId="11" xfId="0" applyFont="1" applyFill="1" applyBorder="1" applyAlignment="1">
      <alignment horizontal="center" vertical="center" wrapText="1"/>
    </xf>
    <xf numFmtId="0" fontId="13" fillId="10" borderId="11" xfId="5" applyFill="1" applyBorder="1" applyAlignment="1">
      <alignment horizontal="center" vertical="center" wrapText="1"/>
    </xf>
    <xf numFmtId="0" fontId="21" fillId="0" borderId="19" xfId="0" applyFont="1" applyBorder="1" applyAlignment="1">
      <alignment horizontal="center" vertical="center" wrapText="1"/>
    </xf>
    <xf numFmtId="0" fontId="21" fillId="0" borderId="3" xfId="0" applyFont="1" applyBorder="1" applyAlignment="1">
      <alignment vertical="center" wrapText="1"/>
    </xf>
    <xf numFmtId="14" fontId="0" fillId="0" borderId="20" xfId="0" applyNumberFormat="1" applyBorder="1" applyAlignment="1">
      <alignment horizontal="center" vertical="center" wrapText="1"/>
    </xf>
    <xf numFmtId="14" fontId="0" fillId="0" borderId="0" xfId="0" applyNumberFormat="1" applyAlignment="1">
      <alignment horizontal="center" vertical="center"/>
    </xf>
    <xf numFmtId="0" fontId="6" fillId="10" borderId="1" xfId="0" applyFont="1" applyFill="1" applyBorder="1" applyAlignment="1">
      <alignment horizontal="center" vertical="center" wrapText="1"/>
    </xf>
    <xf numFmtId="14" fontId="6" fillId="10" borderId="1" xfId="0" applyNumberFormat="1" applyFont="1" applyFill="1" applyBorder="1" applyAlignment="1">
      <alignment horizontal="center" vertical="center" wrapText="1"/>
    </xf>
    <xf numFmtId="0" fontId="6" fillId="10" borderId="5" xfId="0" applyFont="1" applyFill="1" applyBorder="1" applyAlignment="1">
      <alignment horizontal="center" vertical="center" wrapText="1"/>
    </xf>
    <xf numFmtId="0" fontId="6" fillId="10" borderId="11" xfId="0" applyFont="1" applyFill="1" applyBorder="1" applyAlignment="1">
      <alignment horizontal="center" vertical="center" wrapText="1"/>
    </xf>
    <xf numFmtId="14" fontId="6" fillId="10" borderId="2" xfId="0" applyNumberFormat="1" applyFont="1" applyFill="1" applyBorder="1" applyAlignment="1">
      <alignment horizontal="center" vertical="center" wrapText="1"/>
    </xf>
    <xf numFmtId="0" fontId="6" fillId="10" borderId="2" xfId="0" applyFont="1" applyFill="1" applyBorder="1" applyAlignment="1">
      <alignment horizontal="center" vertical="center" wrapText="1"/>
    </xf>
    <xf numFmtId="0" fontId="6" fillId="10" borderId="3" xfId="0" applyFont="1" applyFill="1" applyBorder="1" applyAlignment="1">
      <alignment horizontal="center" vertical="center" wrapText="1"/>
    </xf>
    <xf numFmtId="14" fontId="6" fillId="10" borderId="3" xfId="0" applyNumberFormat="1" applyFont="1" applyFill="1" applyBorder="1" applyAlignment="1">
      <alignment horizontal="center" vertical="center" wrapText="1"/>
    </xf>
    <xf numFmtId="0" fontId="6" fillId="10" borderId="14" xfId="0" applyFont="1" applyFill="1" applyBorder="1" applyAlignment="1">
      <alignment horizontal="center" vertical="center" wrapText="1"/>
    </xf>
    <xf numFmtId="14" fontId="6" fillId="10" borderId="14" xfId="0" applyNumberFormat="1" applyFont="1" applyFill="1" applyBorder="1" applyAlignment="1">
      <alignment horizontal="center" vertical="center" wrapText="1"/>
    </xf>
    <xf numFmtId="14" fontId="6" fillId="10" borderId="11" xfId="0" applyNumberFormat="1" applyFont="1" applyFill="1" applyBorder="1" applyAlignment="1">
      <alignment horizontal="center" vertical="center" wrapText="1"/>
    </xf>
    <xf numFmtId="0" fontId="7" fillId="17" borderId="3" xfId="0" applyFont="1" applyFill="1" applyBorder="1" applyAlignment="1">
      <alignment horizontal="center" vertical="center" wrapText="1"/>
    </xf>
    <xf numFmtId="0" fontId="6" fillId="10" borderId="0" xfId="0" applyFont="1" applyFill="1" applyAlignment="1">
      <alignment horizontal="center" vertical="center" wrapText="1"/>
    </xf>
    <xf numFmtId="14" fontId="6" fillId="10" borderId="0" xfId="0" applyNumberFormat="1" applyFont="1" applyFill="1" applyAlignment="1">
      <alignment horizontal="center" vertical="center" wrapText="1"/>
    </xf>
    <xf numFmtId="0" fontId="7" fillId="17" borderId="0" xfId="0" applyFont="1" applyFill="1" applyAlignment="1">
      <alignment horizontal="center" vertical="center" wrapText="1"/>
    </xf>
    <xf numFmtId="165" fontId="21" fillId="0" borderId="3" xfId="3" applyFont="1" applyBorder="1" applyAlignment="1">
      <alignment horizontal="center" vertical="center" wrapText="1"/>
    </xf>
    <xf numFmtId="0" fontId="34" fillId="0" borderId="0" xfId="0" applyFont="1"/>
    <xf numFmtId="0" fontId="0" fillId="0" borderId="3" xfId="0" applyBorder="1" applyAlignment="1">
      <alignment horizontal="center" vertical="top" wrapText="1"/>
    </xf>
    <xf numFmtId="0" fontId="21" fillId="0" borderId="13" xfId="0" applyFont="1" applyBorder="1"/>
    <xf numFmtId="0" fontId="7" fillId="17" borderId="11" xfId="0" applyFont="1" applyFill="1" applyBorder="1" applyAlignment="1">
      <alignment horizontal="center" vertical="center" wrapText="1"/>
    </xf>
    <xf numFmtId="0" fontId="3" fillId="0" borderId="2" xfId="0" applyFont="1" applyBorder="1" applyAlignment="1">
      <alignment horizontal="left" vertical="center"/>
    </xf>
    <xf numFmtId="0" fontId="3" fillId="0" borderId="1" xfId="0" applyFont="1" applyBorder="1" applyAlignment="1">
      <alignment horizontal="left" vertical="center"/>
    </xf>
    <xf numFmtId="0" fontId="2" fillId="3" borderId="2" xfId="0" applyFont="1" applyFill="1" applyBorder="1" applyAlignment="1">
      <alignment horizontal="center" vertical="center"/>
    </xf>
    <xf numFmtId="0" fontId="2" fillId="3" borderId="6" xfId="0" applyFont="1" applyFill="1" applyBorder="1" applyAlignment="1">
      <alignment horizontal="center" vertical="center"/>
    </xf>
    <xf numFmtId="0" fontId="2" fillId="3" borderId="5" xfId="0" applyFont="1" applyFill="1" applyBorder="1" applyAlignment="1">
      <alignment horizontal="center" vertical="center"/>
    </xf>
    <xf numFmtId="0" fontId="2" fillId="3" borderId="7" xfId="0" applyFont="1" applyFill="1" applyBorder="1" applyAlignment="1">
      <alignment horizontal="center" vertical="center"/>
    </xf>
    <xf numFmtId="0" fontId="2" fillId="3" borderId="8" xfId="0" applyFont="1" applyFill="1" applyBorder="1" applyAlignment="1">
      <alignment horizontal="center" vertical="center"/>
    </xf>
    <xf numFmtId="0" fontId="2" fillId="3" borderId="9" xfId="0" applyFont="1" applyFill="1" applyBorder="1" applyAlignment="1">
      <alignment horizontal="center" vertical="center"/>
    </xf>
    <xf numFmtId="0" fontId="2" fillId="3" borderId="2" xfId="0" applyFont="1" applyFill="1" applyBorder="1" applyAlignment="1">
      <alignment horizontal="center"/>
    </xf>
    <xf numFmtId="0" fontId="2" fillId="3" borderId="6" xfId="0" applyFont="1" applyFill="1" applyBorder="1" applyAlignment="1">
      <alignment horizontal="center"/>
    </xf>
    <xf numFmtId="0" fontId="2" fillId="3" borderId="5" xfId="0" applyFont="1" applyFill="1" applyBorder="1" applyAlignment="1">
      <alignment horizontal="center"/>
    </xf>
    <xf numFmtId="0" fontId="3" fillId="0" borderId="3" xfId="0" applyFont="1" applyBorder="1" applyAlignment="1">
      <alignment horizontal="left" vertical="center"/>
    </xf>
  </cellXfs>
  <cellStyles count="6">
    <cellStyle name="Hipervínculo" xfId="4" builtinId="8"/>
    <cellStyle name="Hyperlink" xfId="5" xr:uid="{00000000-000B-0000-0000-000008000000}"/>
    <cellStyle name="Moneda" xfId="3" builtinId="4"/>
    <cellStyle name="Normal" xfId="0" builtinId="0"/>
    <cellStyle name="Normal 2" xfId="1" xr:uid="{638F26F1-446C-4775-A687-EE0E81436D79}"/>
    <cellStyle name="Normal 3" xfId="2" xr:uid="{916AE8A9-3522-4B28-B499-BA8CA8352970}"/>
  </cellStyles>
  <dxfs count="111">
    <dxf>
      <fill>
        <patternFill>
          <bgColor theme="8" tint="0.59996337778862885"/>
        </patternFill>
      </fill>
    </dxf>
    <dxf>
      <fill>
        <patternFill>
          <bgColor theme="5" tint="0.39994506668294322"/>
        </patternFill>
      </fill>
    </dxf>
    <dxf>
      <fill>
        <patternFill>
          <bgColor rgb="FFFF0000"/>
        </patternFill>
      </fill>
    </dxf>
    <dxf>
      <fill>
        <patternFill>
          <bgColor theme="8" tint="0.59996337778862885"/>
        </patternFill>
      </fill>
    </dxf>
    <dxf>
      <fill>
        <patternFill>
          <bgColor theme="5" tint="0.39994506668294322"/>
        </patternFill>
      </fill>
    </dxf>
    <dxf>
      <fill>
        <patternFill>
          <bgColor rgb="FFFF0000"/>
        </patternFill>
      </fill>
    </dxf>
    <dxf>
      <fill>
        <patternFill>
          <bgColor theme="9" tint="0.59996337778862885"/>
        </patternFill>
      </fill>
    </dxf>
    <dxf>
      <fill>
        <patternFill patternType="solid">
          <bgColor rgb="FFFF0000"/>
        </patternFill>
      </fill>
    </dxf>
    <dxf>
      <fill>
        <patternFill>
          <bgColor theme="8" tint="0.59996337778862885"/>
        </patternFill>
      </fill>
    </dxf>
    <dxf>
      <fill>
        <patternFill>
          <bgColor theme="5" tint="0.39994506668294322"/>
        </patternFill>
      </fill>
    </dxf>
    <dxf>
      <fill>
        <patternFill>
          <bgColor rgb="FFFF0000"/>
        </patternFill>
      </fill>
    </dxf>
    <dxf>
      <fill>
        <patternFill>
          <bgColor theme="8" tint="0.59996337778862885"/>
        </patternFill>
      </fill>
    </dxf>
    <dxf>
      <fill>
        <patternFill>
          <bgColor theme="5" tint="0.39994506668294322"/>
        </patternFill>
      </fill>
    </dxf>
    <dxf>
      <fill>
        <patternFill>
          <bgColor rgb="FFFF0000"/>
        </patternFill>
      </fill>
    </dxf>
    <dxf>
      <fill>
        <patternFill>
          <bgColor theme="8" tint="0.59996337778862885"/>
        </patternFill>
      </fill>
    </dxf>
    <dxf>
      <fill>
        <patternFill>
          <bgColor theme="5" tint="0.39994506668294322"/>
        </patternFill>
      </fill>
    </dxf>
    <dxf>
      <fill>
        <patternFill>
          <bgColor rgb="FFFF0000"/>
        </patternFill>
      </fill>
    </dxf>
    <dxf>
      <fill>
        <patternFill>
          <bgColor theme="9" tint="0.59996337778862885"/>
        </patternFill>
      </fill>
    </dxf>
    <dxf>
      <fill>
        <patternFill patternType="solid">
          <bgColor rgb="FFFF0000"/>
        </patternFill>
      </fill>
    </dxf>
    <dxf>
      <fill>
        <patternFill>
          <bgColor theme="9" tint="0.59996337778862885"/>
        </patternFill>
      </fill>
    </dxf>
    <dxf>
      <fill>
        <patternFill patternType="solid">
          <bgColor rgb="FFFF0000"/>
        </patternFill>
      </fill>
    </dxf>
    <dxf>
      <fill>
        <patternFill>
          <bgColor theme="9" tint="0.59996337778862885"/>
        </patternFill>
      </fill>
    </dxf>
    <dxf>
      <fill>
        <patternFill patternType="solid">
          <bgColor rgb="FFFF0000"/>
        </patternFill>
      </fill>
    </dxf>
    <dxf>
      <fill>
        <patternFill>
          <bgColor theme="9" tint="0.59996337778862885"/>
        </patternFill>
      </fill>
    </dxf>
    <dxf>
      <fill>
        <patternFill patternType="solid">
          <bgColor rgb="FFFF0000"/>
        </patternFill>
      </fill>
    </dxf>
    <dxf>
      <fill>
        <patternFill>
          <bgColor theme="9" tint="0.59996337778862885"/>
        </patternFill>
      </fill>
    </dxf>
    <dxf>
      <fill>
        <patternFill patternType="solid">
          <bgColor rgb="FFFF0000"/>
        </patternFill>
      </fill>
    </dxf>
    <dxf>
      <fill>
        <patternFill>
          <bgColor theme="9" tint="0.59996337778862885"/>
        </patternFill>
      </fill>
    </dxf>
    <dxf>
      <fill>
        <patternFill patternType="solid">
          <bgColor rgb="FFFF0000"/>
        </patternFill>
      </fill>
    </dxf>
    <dxf>
      <fill>
        <patternFill>
          <bgColor theme="9" tint="0.59996337778862885"/>
        </patternFill>
      </fill>
    </dxf>
    <dxf>
      <fill>
        <patternFill patternType="solid">
          <bgColor rgb="FFFF0000"/>
        </patternFill>
      </fill>
    </dxf>
    <dxf>
      <fill>
        <patternFill>
          <bgColor theme="9" tint="0.59996337778862885"/>
        </patternFill>
      </fill>
    </dxf>
    <dxf>
      <fill>
        <patternFill patternType="solid">
          <bgColor rgb="FFFF0000"/>
        </patternFill>
      </fill>
    </dxf>
    <dxf>
      <fill>
        <patternFill>
          <bgColor theme="9" tint="0.59996337778862885"/>
        </patternFill>
      </fill>
    </dxf>
    <dxf>
      <fill>
        <patternFill patternType="solid">
          <bgColor rgb="FFFF0000"/>
        </patternFill>
      </fill>
    </dxf>
    <dxf>
      <fill>
        <patternFill>
          <bgColor theme="9" tint="0.59996337778862885"/>
        </patternFill>
      </fill>
    </dxf>
    <dxf>
      <fill>
        <patternFill patternType="solid">
          <bgColor rgb="FFFF0000"/>
        </patternFill>
      </fill>
    </dxf>
    <dxf>
      <fill>
        <patternFill>
          <bgColor theme="9" tint="0.59996337778862885"/>
        </patternFill>
      </fill>
    </dxf>
    <dxf>
      <fill>
        <patternFill patternType="solid">
          <bgColor rgb="FFFF0000"/>
        </patternFill>
      </fill>
    </dxf>
    <dxf>
      <fill>
        <patternFill>
          <bgColor theme="9" tint="0.59996337778862885"/>
        </patternFill>
      </fill>
    </dxf>
    <dxf>
      <fill>
        <patternFill patternType="solid">
          <bgColor rgb="FFFF0000"/>
        </patternFill>
      </fill>
    </dxf>
    <dxf>
      <fill>
        <patternFill>
          <bgColor theme="9" tint="0.59996337778862885"/>
        </patternFill>
      </fill>
    </dxf>
    <dxf>
      <fill>
        <patternFill patternType="solid">
          <bgColor rgb="FFFF0000"/>
        </patternFill>
      </fill>
    </dxf>
    <dxf>
      <fill>
        <patternFill>
          <bgColor theme="9" tint="0.59996337778862885"/>
        </patternFill>
      </fill>
    </dxf>
    <dxf>
      <fill>
        <patternFill patternType="solid">
          <bgColor rgb="FFFF0000"/>
        </patternFill>
      </fill>
    </dxf>
    <dxf>
      <fill>
        <patternFill>
          <bgColor theme="9" tint="0.59996337778862885"/>
        </patternFill>
      </fill>
    </dxf>
    <dxf>
      <fill>
        <patternFill patternType="solid">
          <bgColor rgb="FFFF0000"/>
        </patternFill>
      </fill>
    </dxf>
    <dxf>
      <fill>
        <patternFill>
          <bgColor theme="9" tint="0.59996337778862885"/>
        </patternFill>
      </fill>
    </dxf>
    <dxf>
      <fill>
        <patternFill patternType="solid">
          <bgColor rgb="FFFF0000"/>
        </patternFill>
      </fill>
    </dxf>
    <dxf>
      <fill>
        <patternFill>
          <bgColor theme="9" tint="0.59996337778862885"/>
        </patternFill>
      </fill>
    </dxf>
    <dxf>
      <fill>
        <patternFill patternType="solid">
          <bgColor rgb="FFFF0000"/>
        </patternFill>
      </fill>
    </dxf>
    <dxf>
      <fill>
        <patternFill>
          <bgColor theme="9" tint="0.59996337778862885"/>
        </patternFill>
      </fill>
    </dxf>
    <dxf>
      <fill>
        <patternFill patternType="solid">
          <bgColor rgb="FFFF0000"/>
        </patternFill>
      </fill>
    </dxf>
    <dxf>
      <fill>
        <patternFill>
          <bgColor theme="9" tint="0.59996337778862885"/>
        </patternFill>
      </fill>
    </dxf>
    <dxf>
      <fill>
        <patternFill patternType="solid">
          <bgColor rgb="FFFF0000"/>
        </patternFill>
      </fill>
    </dxf>
    <dxf>
      <fill>
        <patternFill>
          <bgColor theme="9" tint="0.59996337778862885"/>
        </patternFill>
      </fill>
    </dxf>
    <dxf>
      <fill>
        <patternFill patternType="solid">
          <bgColor rgb="FFFF0000"/>
        </patternFill>
      </fill>
    </dxf>
    <dxf>
      <fill>
        <patternFill>
          <bgColor theme="9" tint="0.59996337778862885"/>
        </patternFill>
      </fill>
    </dxf>
    <dxf>
      <fill>
        <patternFill patternType="solid">
          <bgColor rgb="FFFF0000"/>
        </patternFill>
      </fill>
    </dxf>
    <dxf>
      <fill>
        <patternFill>
          <bgColor theme="9" tint="0.59996337778862885"/>
        </patternFill>
      </fill>
    </dxf>
    <dxf>
      <fill>
        <patternFill patternType="solid">
          <bgColor rgb="FFFF0000"/>
        </patternFill>
      </fill>
    </dxf>
    <dxf>
      <fill>
        <patternFill>
          <bgColor theme="9" tint="0.59996337778862885"/>
        </patternFill>
      </fill>
    </dxf>
    <dxf>
      <fill>
        <patternFill patternType="solid">
          <bgColor rgb="FFFF0000"/>
        </patternFill>
      </fill>
    </dxf>
    <dxf>
      <fill>
        <patternFill>
          <bgColor theme="9" tint="0.59996337778862885"/>
        </patternFill>
      </fill>
    </dxf>
    <dxf>
      <fill>
        <patternFill patternType="solid">
          <bgColor rgb="FFFF0000"/>
        </patternFill>
      </fill>
    </dxf>
    <dxf>
      <fill>
        <patternFill>
          <bgColor theme="9" tint="0.59996337778862885"/>
        </patternFill>
      </fill>
    </dxf>
    <dxf>
      <fill>
        <patternFill patternType="solid">
          <bgColor rgb="FFFF0000"/>
        </patternFill>
      </fill>
    </dxf>
    <dxf>
      <fill>
        <patternFill>
          <bgColor theme="9" tint="0.59996337778862885"/>
        </patternFill>
      </fill>
    </dxf>
    <dxf>
      <fill>
        <patternFill patternType="solid">
          <bgColor rgb="FFFF0000"/>
        </patternFill>
      </fill>
    </dxf>
    <dxf>
      <fill>
        <patternFill>
          <bgColor theme="9" tint="0.59996337778862885"/>
        </patternFill>
      </fill>
    </dxf>
    <dxf>
      <fill>
        <patternFill patternType="solid">
          <bgColor rgb="FFFF0000"/>
        </patternFill>
      </fill>
    </dxf>
    <dxf>
      <fill>
        <patternFill>
          <bgColor theme="9" tint="0.59996337778862885"/>
        </patternFill>
      </fill>
    </dxf>
    <dxf>
      <fill>
        <patternFill patternType="solid">
          <bgColor rgb="FFFF0000"/>
        </patternFill>
      </fill>
    </dxf>
    <dxf>
      <fill>
        <patternFill>
          <bgColor theme="9" tint="0.59996337778862885"/>
        </patternFill>
      </fill>
    </dxf>
    <dxf>
      <fill>
        <patternFill patternType="solid">
          <bgColor rgb="FFFF0000"/>
        </patternFill>
      </fill>
    </dxf>
    <dxf>
      <fill>
        <patternFill>
          <bgColor theme="9" tint="0.59996337778862885"/>
        </patternFill>
      </fill>
    </dxf>
    <dxf>
      <fill>
        <patternFill patternType="solid">
          <bgColor rgb="FFFF0000"/>
        </patternFill>
      </fill>
    </dxf>
    <dxf>
      <fill>
        <patternFill>
          <bgColor theme="8" tint="0.59996337778862885"/>
        </patternFill>
      </fill>
    </dxf>
    <dxf>
      <fill>
        <patternFill>
          <bgColor theme="5" tint="0.39994506668294322"/>
        </patternFill>
      </fill>
    </dxf>
    <dxf>
      <fill>
        <patternFill>
          <bgColor rgb="FFFF0000"/>
        </patternFill>
      </fill>
    </dxf>
    <dxf>
      <fill>
        <patternFill>
          <bgColor theme="9" tint="0.59996337778862885"/>
        </patternFill>
      </fill>
    </dxf>
    <dxf>
      <fill>
        <patternFill patternType="solid">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kater\Downloads\BASE%20DE%20CONTRATACION%202024%20(6).xlsx" TargetMode="External"/><Relationship Id="rId1" Type="http://schemas.openxmlformats.org/officeDocument/2006/relationships/externalLinkPath" Target="file:///C:\Users\kater\Downloads\BASE%20DE%20CONTRATACION%202024%2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Hoja2"/>
      <sheetName val="BASE GENERAL"/>
      <sheetName val="Hoja1"/>
      <sheetName val="HISTORICO Y PROGRAMACIÓN"/>
      <sheetName val="LIQUIDACIONES"/>
      <sheetName val="GRUPOS SECOP II"/>
      <sheetName val="LISTAS"/>
    </sheetNames>
    <sheetDataSet>
      <sheetData sheetId="0" refreshError="1"/>
      <sheetData sheetId="1"/>
      <sheetData sheetId="2" refreshError="1"/>
      <sheetData sheetId="3" refreshError="1"/>
      <sheetData sheetId="4" refreshError="1"/>
      <sheetData sheetId="5" refreshError="1"/>
      <sheetData sheetId="6"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17" Type="http://schemas.openxmlformats.org/officeDocument/2006/relationships/hyperlink" Target="mailto:joasierrasi@unal.edu.co" TargetMode="External"/><Relationship Id="rId299" Type="http://schemas.openxmlformats.org/officeDocument/2006/relationships/hyperlink" Target="mailto:julioher77@hotmail.com" TargetMode="External"/><Relationship Id="rId21" Type="http://schemas.openxmlformats.org/officeDocument/2006/relationships/hyperlink" Target="mailto:administracion@powersunups.com" TargetMode="External"/><Relationship Id="rId63" Type="http://schemas.openxmlformats.org/officeDocument/2006/relationships/hyperlink" Target="mailto:cristhianfabian24@hotmail.com" TargetMode="External"/><Relationship Id="rId159" Type="http://schemas.openxmlformats.org/officeDocument/2006/relationships/hyperlink" Target="mailto:alemagava@hotmail.com" TargetMode="External"/><Relationship Id="rId324" Type="http://schemas.openxmlformats.org/officeDocument/2006/relationships/hyperlink" Target="mailto:vivianaguerraproarchivo@gmail.com" TargetMode="External"/><Relationship Id="rId366" Type="http://schemas.openxmlformats.org/officeDocument/2006/relationships/hyperlink" Target="mailto:adriana.barrios.a@outlook.com" TargetMode="External"/><Relationship Id="rId170" Type="http://schemas.openxmlformats.org/officeDocument/2006/relationships/hyperlink" Target="mailto:ingdiegopedroza@gmail.com" TargetMode="External"/><Relationship Id="rId226" Type="http://schemas.openxmlformats.org/officeDocument/2006/relationships/hyperlink" Target="mailto:Mconeo98@gmail.com" TargetMode="External"/><Relationship Id="rId268" Type="http://schemas.openxmlformats.org/officeDocument/2006/relationships/hyperlink" Target="mailto:Asp_3184@outlook.com" TargetMode="External"/><Relationship Id="rId32" Type="http://schemas.openxmlformats.org/officeDocument/2006/relationships/hyperlink" Target="mailto:luisangelescalante@gmail.com" TargetMode="External"/><Relationship Id="rId74" Type="http://schemas.openxmlformats.org/officeDocument/2006/relationships/hyperlink" Target="mailto:juan.ballesteros935@gmail.com" TargetMode="External"/><Relationship Id="rId128" Type="http://schemas.openxmlformats.org/officeDocument/2006/relationships/hyperlink" Target="mailto:nicolasospina.413@gmail.com" TargetMode="External"/><Relationship Id="rId335" Type="http://schemas.openxmlformats.org/officeDocument/2006/relationships/hyperlink" Target="mailto:linapenalopez111@outlook.com" TargetMode="External"/><Relationship Id="rId5" Type="http://schemas.openxmlformats.org/officeDocument/2006/relationships/hyperlink" Target="mailto:paotatmesa@hotmail.com" TargetMode="External"/><Relationship Id="rId181" Type="http://schemas.openxmlformats.org/officeDocument/2006/relationships/hyperlink" Target="mailto:kanocampillo@gmail.com" TargetMode="External"/><Relationship Id="rId237" Type="http://schemas.openxmlformats.org/officeDocument/2006/relationships/hyperlink" Target="mailto:lucemaros@gmail.com" TargetMode="External"/><Relationship Id="rId279" Type="http://schemas.openxmlformats.org/officeDocument/2006/relationships/hyperlink" Target="mailto:jhonatan.js@gmail.com" TargetMode="External"/><Relationship Id="rId43" Type="http://schemas.openxmlformats.org/officeDocument/2006/relationships/hyperlink" Target="mailto:enaranjom@gmail.com" TargetMode="External"/><Relationship Id="rId139" Type="http://schemas.openxmlformats.org/officeDocument/2006/relationships/hyperlink" Target="mailto:jcmendina2208@gmail.com" TargetMode="External"/><Relationship Id="rId290" Type="http://schemas.openxmlformats.org/officeDocument/2006/relationships/hyperlink" Target="mailto:mireyaquiroz@gmail.com" TargetMode="External"/><Relationship Id="rId304" Type="http://schemas.openxmlformats.org/officeDocument/2006/relationships/hyperlink" Target="mailto:k_robenavides@hotmail.com" TargetMode="External"/><Relationship Id="rId346" Type="http://schemas.openxmlformats.org/officeDocument/2006/relationships/hyperlink" Target="mailto:Yinpao31@hotmail.com" TargetMode="External"/><Relationship Id="rId85" Type="http://schemas.openxmlformats.org/officeDocument/2006/relationships/hyperlink" Target="mailto:moya7303@gmail.com" TargetMode="External"/><Relationship Id="rId150" Type="http://schemas.openxmlformats.org/officeDocument/2006/relationships/hyperlink" Target="mailto:ing.andresamado@gmail.com" TargetMode="External"/><Relationship Id="rId192" Type="http://schemas.openxmlformats.org/officeDocument/2006/relationships/hyperlink" Target="mailto:Derlyhernandez01@gmail.com" TargetMode="External"/><Relationship Id="rId206" Type="http://schemas.openxmlformats.org/officeDocument/2006/relationships/hyperlink" Target="mailto:TOCHITA14@GMAIL.COM" TargetMode="External"/><Relationship Id="rId248" Type="http://schemas.openxmlformats.org/officeDocument/2006/relationships/hyperlink" Target="mailto:mfchaves@outlook.es" TargetMode="External"/><Relationship Id="rId12" Type="http://schemas.openxmlformats.org/officeDocument/2006/relationships/hyperlink" Target="mailto:jpgutierreza@unal.edu.co" TargetMode="External"/><Relationship Id="rId108" Type="http://schemas.openxmlformats.org/officeDocument/2006/relationships/hyperlink" Target="mailto:agrocorber@gmail.com" TargetMode="External"/><Relationship Id="rId315" Type="http://schemas.openxmlformats.org/officeDocument/2006/relationships/hyperlink" Target="mailto:leidysusanatrujillo8@gmail.com" TargetMode="External"/><Relationship Id="rId357" Type="http://schemas.openxmlformats.org/officeDocument/2006/relationships/hyperlink" Target="mailto:mari458g@hotmail.com" TargetMode="External"/><Relationship Id="rId54" Type="http://schemas.openxmlformats.org/officeDocument/2006/relationships/hyperlink" Target="mailto:acamilocorrean@gmail.com" TargetMode="External"/><Relationship Id="rId96" Type="http://schemas.openxmlformats.org/officeDocument/2006/relationships/hyperlink" Target="mailto:angelikaherrera@gmail.com" TargetMode="External"/><Relationship Id="rId161" Type="http://schemas.openxmlformats.org/officeDocument/2006/relationships/hyperlink" Target="mailto:i.matiz@hotmail.com" TargetMode="External"/><Relationship Id="rId217" Type="http://schemas.openxmlformats.org/officeDocument/2006/relationships/hyperlink" Target="mailto:edilma.mduenas@gmail.com" TargetMode="External"/><Relationship Id="rId259" Type="http://schemas.openxmlformats.org/officeDocument/2006/relationships/hyperlink" Target="mailto:lf.posada10@uniandes.edu.co" TargetMode="External"/><Relationship Id="rId23" Type="http://schemas.openxmlformats.org/officeDocument/2006/relationships/hyperlink" Target="mailto:ricardoeprada@gmail.com" TargetMode="External"/><Relationship Id="rId119" Type="http://schemas.openxmlformats.org/officeDocument/2006/relationships/hyperlink" Target="mailto:angelatoroh@yahoo.es" TargetMode="External"/><Relationship Id="rId270" Type="http://schemas.openxmlformats.org/officeDocument/2006/relationships/hyperlink" Target="mailto:webvirtuallink@gmail.com" TargetMode="External"/><Relationship Id="rId326" Type="http://schemas.openxmlformats.org/officeDocument/2006/relationships/hyperlink" Target="mailto:andepimore@gmail.com" TargetMode="External"/><Relationship Id="rId65" Type="http://schemas.openxmlformats.org/officeDocument/2006/relationships/hyperlink" Target="mailto:luisamariala@gmail.com" TargetMode="External"/><Relationship Id="rId130" Type="http://schemas.openxmlformats.org/officeDocument/2006/relationships/hyperlink" Target="mailto:vismargil@gmail.com" TargetMode="External"/><Relationship Id="rId368" Type="http://schemas.openxmlformats.org/officeDocument/2006/relationships/hyperlink" Target="mailto:diegocamilorn@gmail.com" TargetMode="External"/><Relationship Id="rId172" Type="http://schemas.openxmlformats.org/officeDocument/2006/relationships/hyperlink" Target="mailto:Agrosemilla000@gmail.com" TargetMode="External"/><Relationship Id="rId228" Type="http://schemas.openxmlformats.org/officeDocument/2006/relationships/hyperlink" Target="mailto:ferchoparra870802@gmail.com" TargetMode="External"/><Relationship Id="rId281" Type="http://schemas.openxmlformats.org/officeDocument/2006/relationships/hyperlink" Target="mailto:ramirezdaza.andrea@gmail.com" TargetMode="External"/><Relationship Id="rId337" Type="http://schemas.openxmlformats.org/officeDocument/2006/relationships/hyperlink" Target="mailto:angievalero96@gmail.com" TargetMode="External"/><Relationship Id="rId34" Type="http://schemas.openxmlformats.org/officeDocument/2006/relationships/hyperlink" Target="mailto:juanotalora11@gmail.com" TargetMode="External"/><Relationship Id="rId76" Type="http://schemas.openxmlformats.org/officeDocument/2006/relationships/hyperlink" Target="mailto:salian.1012@gmail.com" TargetMode="External"/><Relationship Id="rId141" Type="http://schemas.openxmlformats.org/officeDocument/2006/relationships/hyperlink" Target="mailto:ingmanuelsanchez@gmail.com" TargetMode="External"/><Relationship Id="rId7" Type="http://schemas.openxmlformats.org/officeDocument/2006/relationships/hyperlink" Target="mailto:angelita-orjuela1990@hotmail.com" TargetMode="External"/><Relationship Id="rId183" Type="http://schemas.openxmlformats.org/officeDocument/2006/relationships/hyperlink" Target="mailto:Edwim.ec@gmail.com" TargetMode="External"/><Relationship Id="rId239" Type="http://schemas.openxmlformats.org/officeDocument/2006/relationships/hyperlink" Target="mailto:aduica@hotmail.com" TargetMode="External"/><Relationship Id="rId250" Type="http://schemas.openxmlformats.org/officeDocument/2006/relationships/hyperlink" Target="mailto:vargascallejasvictor@gmail.com" TargetMode="External"/><Relationship Id="rId292" Type="http://schemas.openxmlformats.org/officeDocument/2006/relationships/hyperlink" Target="mailto:diegonzalez.ing@gmail.com" TargetMode="External"/><Relationship Id="rId306" Type="http://schemas.openxmlformats.org/officeDocument/2006/relationships/hyperlink" Target="mailto:CLAUDIA.TALERO@HOTMAIL.COM" TargetMode="External"/><Relationship Id="rId45" Type="http://schemas.openxmlformats.org/officeDocument/2006/relationships/hyperlink" Target="mailto:jorgeleonardo785@hotmail.com" TargetMode="External"/><Relationship Id="rId87" Type="http://schemas.openxmlformats.org/officeDocument/2006/relationships/hyperlink" Target="mailto:pauloandresgil@yahoo.com" TargetMode="External"/><Relationship Id="rId110" Type="http://schemas.openxmlformats.org/officeDocument/2006/relationships/hyperlink" Target="mailto:arguello.ricardo@gmail.com" TargetMode="External"/><Relationship Id="rId348" Type="http://schemas.openxmlformats.org/officeDocument/2006/relationships/hyperlink" Target="mailto:ingenierovallejo@gmail.com" TargetMode="External"/><Relationship Id="rId152" Type="http://schemas.openxmlformats.org/officeDocument/2006/relationships/hyperlink" Target="mailto:ing.e.lopez.s@gmail.com" TargetMode="External"/><Relationship Id="rId194" Type="http://schemas.openxmlformats.org/officeDocument/2006/relationships/hyperlink" Target="mailto:Glorialeon@gmail.com" TargetMode="External"/><Relationship Id="rId208" Type="http://schemas.openxmlformats.org/officeDocument/2006/relationships/hyperlink" Target="mailto:ventanillaunica@telecafe.tv" TargetMode="External"/><Relationship Id="rId261" Type="http://schemas.openxmlformats.org/officeDocument/2006/relationships/hyperlink" Target="mailto:lilianafreyre@hotmail.com" TargetMode="External"/><Relationship Id="rId14" Type="http://schemas.openxmlformats.org/officeDocument/2006/relationships/hyperlink" Target="mailto:notificacionesjudiciales@compensar.com" TargetMode="External"/><Relationship Id="rId56" Type="http://schemas.openxmlformats.org/officeDocument/2006/relationships/hyperlink" Target="mailto:marisol.villaher27@gmail.com" TargetMode="External"/><Relationship Id="rId317" Type="http://schemas.openxmlformats.org/officeDocument/2006/relationships/hyperlink" Target="mailto:claudiaestrad21@hotmail.com" TargetMode="External"/><Relationship Id="rId359" Type="http://schemas.openxmlformats.org/officeDocument/2006/relationships/hyperlink" Target="mailto:emilyjla110@gmail.com" TargetMode="External"/><Relationship Id="rId98" Type="http://schemas.openxmlformats.org/officeDocument/2006/relationships/hyperlink" Target="mailto:ljrosasv27@gmail.com" TargetMode="External"/><Relationship Id="rId121" Type="http://schemas.openxmlformats.org/officeDocument/2006/relationships/hyperlink" Target="mailto:jacombarizag@gmail.com" TargetMode="External"/><Relationship Id="rId163" Type="http://schemas.openxmlformats.org/officeDocument/2006/relationships/hyperlink" Target="mailto:luz.fonsecaprada@gmail.com" TargetMode="External"/><Relationship Id="rId219" Type="http://schemas.openxmlformats.org/officeDocument/2006/relationships/hyperlink" Target="mailto:agordx@gmail.com" TargetMode="External"/><Relationship Id="rId370" Type="http://schemas.openxmlformats.org/officeDocument/2006/relationships/hyperlink" Target="mailto:ADRIARIZAH@HOTMAIL.COM" TargetMode="External"/><Relationship Id="rId230" Type="http://schemas.openxmlformats.org/officeDocument/2006/relationships/hyperlink" Target="mailto:masolop@yahoo.es" TargetMode="External"/><Relationship Id="rId25" Type="http://schemas.openxmlformats.org/officeDocument/2006/relationships/hyperlink" Target="mailto:diegoraulrojas23@gmail.com" TargetMode="External"/><Relationship Id="rId67" Type="http://schemas.openxmlformats.org/officeDocument/2006/relationships/hyperlink" Target="mailto:damianunriza@gmail.com" TargetMode="External"/><Relationship Id="rId272" Type="http://schemas.openxmlformats.org/officeDocument/2006/relationships/hyperlink" Target="mailto:Depy-23@hotmail.com" TargetMode="External"/><Relationship Id="rId328" Type="http://schemas.openxmlformats.org/officeDocument/2006/relationships/hyperlink" Target="mailto:Lorenasalamanca110@gmail.com" TargetMode="External"/><Relationship Id="rId132" Type="http://schemas.openxmlformats.org/officeDocument/2006/relationships/hyperlink" Target="mailto:suarezivan32@hotmail.com" TargetMode="External"/><Relationship Id="rId174" Type="http://schemas.openxmlformats.org/officeDocument/2006/relationships/hyperlink" Target="mailto:cjavierdelgadog@gmail.com" TargetMode="External"/><Relationship Id="rId241" Type="http://schemas.openxmlformats.org/officeDocument/2006/relationships/hyperlink" Target="mailto:davidgiraldozarate@gmail.com" TargetMode="External"/><Relationship Id="rId36" Type="http://schemas.openxmlformats.org/officeDocument/2006/relationships/hyperlink" Target="mailto:paolita.leguizamon@gmail.com" TargetMode="External"/><Relationship Id="rId283" Type="http://schemas.openxmlformats.org/officeDocument/2006/relationships/hyperlink" Target="mailto:cmoreraa@gmail.com" TargetMode="External"/><Relationship Id="rId339" Type="http://schemas.openxmlformats.org/officeDocument/2006/relationships/hyperlink" Target="mailto:angienietog@gmail.com" TargetMode="External"/><Relationship Id="rId78" Type="http://schemas.openxmlformats.org/officeDocument/2006/relationships/hyperlink" Target="mailto:andrearamsi@gmail.com" TargetMode="External"/><Relationship Id="rId99" Type="http://schemas.openxmlformats.org/officeDocument/2006/relationships/hyperlink" Target="mailto:andrea.jenny@gmail.com" TargetMode="External"/><Relationship Id="rId101" Type="http://schemas.openxmlformats.org/officeDocument/2006/relationships/hyperlink" Target="mailto:jeimy_jimenez@hotmail.com" TargetMode="External"/><Relationship Id="rId122" Type="http://schemas.openxmlformats.org/officeDocument/2006/relationships/hyperlink" Target="mailto:maryetha.fonseca@gmail.com" TargetMode="External"/><Relationship Id="rId143" Type="http://schemas.openxmlformats.org/officeDocument/2006/relationships/hyperlink" Target="mailto:ivan.jorge@gmail.com" TargetMode="External"/><Relationship Id="rId164" Type="http://schemas.openxmlformats.org/officeDocument/2006/relationships/hyperlink" Target="mailto:eamorenob@gmail.com" TargetMode="External"/><Relationship Id="rId185" Type="http://schemas.openxmlformats.org/officeDocument/2006/relationships/hyperlink" Target="mailto:sandra.acero82@gmail.com" TargetMode="External"/><Relationship Id="rId350" Type="http://schemas.openxmlformats.org/officeDocument/2006/relationships/hyperlink" Target="mailto:fabioandresalarconmunoz@gmail.com" TargetMode="External"/><Relationship Id="rId371" Type="http://schemas.openxmlformats.org/officeDocument/2006/relationships/hyperlink" Target="mailto:orlosancho@gmail.com" TargetMode="External"/><Relationship Id="rId9" Type="http://schemas.openxmlformats.org/officeDocument/2006/relationships/hyperlink" Target="mailto:consorciokios@gmail.com" TargetMode="External"/><Relationship Id="rId210" Type="http://schemas.openxmlformats.org/officeDocument/2006/relationships/hyperlink" Target="mailto:sofidiazm22@gmail.com" TargetMode="External"/><Relationship Id="rId26" Type="http://schemas.openxmlformats.org/officeDocument/2006/relationships/hyperlink" Target="mailto:sandramilenacasallas@yahoo.com" TargetMode="External"/><Relationship Id="rId231" Type="http://schemas.openxmlformats.org/officeDocument/2006/relationships/hyperlink" Target="mailto:mariaeugenial96@gmail.com" TargetMode="External"/><Relationship Id="rId252" Type="http://schemas.openxmlformats.org/officeDocument/2006/relationships/hyperlink" Target="mailto:ybonillacabezas@gmail.com" TargetMode="External"/><Relationship Id="rId273" Type="http://schemas.openxmlformats.org/officeDocument/2006/relationships/hyperlink" Target="mailto:ospitia@gmail.com" TargetMode="External"/><Relationship Id="rId294" Type="http://schemas.openxmlformats.org/officeDocument/2006/relationships/hyperlink" Target="mailto:taniacans@hotmail.com" TargetMode="External"/><Relationship Id="rId308" Type="http://schemas.openxmlformats.org/officeDocument/2006/relationships/hyperlink" Target="mailto:cristhianmora1998@gmail.com" TargetMode="External"/><Relationship Id="rId329" Type="http://schemas.openxmlformats.org/officeDocument/2006/relationships/hyperlink" Target="mailto:gmurgia84@gmail.com" TargetMode="External"/><Relationship Id="rId47" Type="http://schemas.openxmlformats.org/officeDocument/2006/relationships/hyperlink" Target="mailto:jecavanesa@hotmail.com" TargetMode="External"/><Relationship Id="rId68" Type="http://schemas.openxmlformats.org/officeDocument/2006/relationships/hyperlink" Target="mailto:angie3d3@gmail.com" TargetMode="External"/><Relationship Id="rId89" Type="http://schemas.openxmlformats.org/officeDocument/2006/relationships/hyperlink" Target="mailto:n.buitrago.h@hotmail.com" TargetMode="External"/><Relationship Id="rId112" Type="http://schemas.openxmlformats.org/officeDocument/2006/relationships/hyperlink" Target="mailto:castillo.organizacion@gmail.com" TargetMode="External"/><Relationship Id="rId133" Type="http://schemas.openxmlformats.org/officeDocument/2006/relationships/hyperlink" Target="mailto:aangelvilla@gmail.com" TargetMode="External"/><Relationship Id="rId154" Type="http://schemas.openxmlformats.org/officeDocument/2006/relationships/hyperlink" Target="mailto:cundepapa@yahoo.com" TargetMode="External"/><Relationship Id="rId175" Type="http://schemas.openxmlformats.org/officeDocument/2006/relationships/hyperlink" Target="mailto:mariasosal14@gmail.com" TargetMode="External"/><Relationship Id="rId340" Type="http://schemas.openxmlformats.org/officeDocument/2006/relationships/hyperlink" Target="mailto:andrea.tatiana@gmail.com" TargetMode="External"/><Relationship Id="rId361" Type="http://schemas.openxmlformats.org/officeDocument/2006/relationships/hyperlink" Target="mailto:julian.andres.rm@gmail.com" TargetMode="External"/><Relationship Id="rId196" Type="http://schemas.openxmlformats.org/officeDocument/2006/relationships/hyperlink" Target="mailto:info@madsector.com" TargetMode="External"/><Relationship Id="rId200" Type="http://schemas.openxmlformats.org/officeDocument/2006/relationships/hyperlink" Target="mailto:lorenam.rodriguezm@gmail.com" TargetMode="External"/><Relationship Id="rId16" Type="http://schemas.openxmlformats.org/officeDocument/2006/relationships/hyperlink" Target="mailto:mauriciohoyos@yahoo.com" TargetMode="External"/><Relationship Id="rId221" Type="http://schemas.openxmlformats.org/officeDocument/2006/relationships/hyperlink" Target="mailto:ojalmanzar@gmail.com" TargetMode="External"/><Relationship Id="rId242" Type="http://schemas.openxmlformats.org/officeDocument/2006/relationships/hyperlink" Target="mailto:ca.marin@yahoo.es" TargetMode="External"/><Relationship Id="rId263" Type="http://schemas.openxmlformats.org/officeDocument/2006/relationships/hyperlink" Target="mailto:damedinas22@gmail.com" TargetMode="External"/><Relationship Id="rId284" Type="http://schemas.openxmlformats.org/officeDocument/2006/relationships/hyperlink" Target="mailto:jecsan.cbs79@gmail.com" TargetMode="External"/><Relationship Id="rId319" Type="http://schemas.openxmlformats.org/officeDocument/2006/relationships/hyperlink" Target="mailto:johanatrujillom@gmail.com" TargetMode="External"/><Relationship Id="rId37" Type="http://schemas.openxmlformats.org/officeDocument/2006/relationships/hyperlink" Target="mailto:vilmapbonilla@gmail.com" TargetMode="External"/><Relationship Id="rId58" Type="http://schemas.openxmlformats.org/officeDocument/2006/relationships/hyperlink" Target="mailto:viangelus@gmail.com" TargetMode="External"/><Relationship Id="rId79" Type="http://schemas.openxmlformats.org/officeDocument/2006/relationships/hyperlink" Target="mailto:claupacosta@gmail.com" TargetMode="External"/><Relationship Id="rId102" Type="http://schemas.openxmlformats.org/officeDocument/2006/relationships/hyperlink" Target="mailto:mallerly18@gmail.com" TargetMode="External"/><Relationship Id="rId123" Type="http://schemas.openxmlformats.org/officeDocument/2006/relationships/hyperlink" Target="mailto:jaimevergarah@hotmail.com" TargetMode="External"/><Relationship Id="rId144" Type="http://schemas.openxmlformats.org/officeDocument/2006/relationships/hyperlink" Target="mailto:oswaldomosquera@gmail.com" TargetMode="External"/><Relationship Id="rId330" Type="http://schemas.openxmlformats.org/officeDocument/2006/relationships/hyperlink" Target="mailto:astridmariaoterob@gmail.com" TargetMode="External"/><Relationship Id="rId90" Type="http://schemas.openxmlformats.org/officeDocument/2006/relationships/hyperlink" Target="mailto:juanmendez@gkudos.com" TargetMode="External"/><Relationship Id="rId165" Type="http://schemas.openxmlformats.org/officeDocument/2006/relationships/hyperlink" Target="mailto:laacero@unal.edu.co" TargetMode="External"/><Relationship Id="rId186" Type="http://schemas.openxmlformats.org/officeDocument/2006/relationships/hyperlink" Target="mailto:camiila.fc79@gmail.com" TargetMode="External"/><Relationship Id="rId351" Type="http://schemas.openxmlformats.org/officeDocument/2006/relationships/hyperlink" Target="mailto:smmonroy@hotmail.com" TargetMode="External"/><Relationship Id="rId372" Type="http://schemas.openxmlformats.org/officeDocument/2006/relationships/hyperlink" Target="mailto:reca1804@gmail.com" TargetMode="External"/><Relationship Id="rId211" Type="http://schemas.openxmlformats.org/officeDocument/2006/relationships/hyperlink" Target="mailto:Felp.motion@gmail.com" TargetMode="External"/><Relationship Id="rId232" Type="http://schemas.openxmlformats.org/officeDocument/2006/relationships/hyperlink" Target="mailto:andrespazduarte@gmail.com" TargetMode="External"/><Relationship Id="rId253" Type="http://schemas.openxmlformats.org/officeDocument/2006/relationships/hyperlink" Target="mailto:claudia.romero.s@gmail.com" TargetMode="External"/><Relationship Id="rId274" Type="http://schemas.openxmlformats.org/officeDocument/2006/relationships/hyperlink" Target="mailto:juanpmacias@gmail.com" TargetMode="External"/><Relationship Id="rId295" Type="http://schemas.openxmlformats.org/officeDocument/2006/relationships/hyperlink" Target="mailto:dominguezgabriela87@gmail.com" TargetMode="External"/><Relationship Id="rId309" Type="http://schemas.openxmlformats.org/officeDocument/2006/relationships/hyperlink" Target="mailto:juanestebanr77@gmail.com" TargetMode="External"/><Relationship Id="rId27" Type="http://schemas.openxmlformats.org/officeDocument/2006/relationships/hyperlink" Target="mailto:estebandf5@gmail.com" TargetMode="External"/><Relationship Id="rId48" Type="http://schemas.openxmlformats.org/officeDocument/2006/relationships/hyperlink" Target="mailto:evegarces@gmail.com" TargetMode="External"/><Relationship Id="rId69" Type="http://schemas.openxmlformats.org/officeDocument/2006/relationships/hyperlink" Target="mailto:conyrobby@gmail.com" TargetMode="External"/><Relationship Id="rId113" Type="http://schemas.openxmlformats.org/officeDocument/2006/relationships/hyperlink" Target="mailto:catellezm@gmail.com" TargetMode="External"/><Relationship Id="rId134" Type="http://schemas.openxmlformats.org/officeDocument/2006/relationships/hyperlink" Target="mailto:dlmorenoe@unal.edu.co" TargetMode="External"/><Relationship Id="rId320" Type="http://schemas.openxmlformats.org/officeDocument/2006/relationships/hyperlink" Target="mailto:Luisaortiz0207@gmail.com" TargetMode="External"/><Relationship Id="rId80" Type="http://schemas.openxmlformats.org/officeDocument/2006/relationships/hyperlink" Target="mailto:crztvr@yahoo.com" TargetMode="External"/><Relationship Id="rId155" Type="http://schemas.openxmlformats.org/officeDocument/2006/relationships/hyperlink" Target="mailto:VMONDRAG@GMAIL.COM" TargetMode="External"/><Relationship Id="rId176" Type="http://schemas.openxmlformats.org/officeDocument/2006/relationships/hyperlink" Target="mailto:zolaya@unal.edu.co" TargetMode="External"/><Relationship Id="rId197" Type="http://schemas.openxmlformats.org/officeDocument/2006/relationships/hyperlink" Target="mailto:Machadux@gmail.com" TargetMode="External"/><Relationship Id="rId341" Type="http://schemas.openxmlformats.org/officeDocument/2006/relationships/hyperlink" Target="mailto:algape27@gmail.com" TargetMode="External"/><Relationship Id="rId362" Type="http://schemas.openxmlformats.org/officeDocument/2006/relationships/hyperlink" Target="mailto:claudiaforero2021@gmail.com" TargetMode="External"/><Relationship Id="rId201" Type="http://schemas.openxmlformats.org/officeDocument/2006/relationships/hyperlink" Target="mailto:jonrozo@gmail.com" TargetMode="External"/><Relationship Id="rId222" Type="http://schemas.openxmlformats.org/officeDocument/2006/relationships/hyperlink" Target="mailto:jhonatanjj.udistri@gmail.com" TargetMode="External"/><Relationship Id="rId243" Type="http://schemas.openxmlformats.org/officeDocument/2006/relationships/hyperlink" Target="mailto:lau.dd24@gmail.com" TargetMode="External"/><Relationship Id="rId264" Type="http://schemas.openxmlformats.org/officeDocument/2006/relationships/hyperlink" Target="mailto:luzaga2001@hotmail.com" TargetMode="External"/><Relationship Id="rId285" Type="http://schemas.openxmlformats.org/officeDocument/2006/relationships/hyperlink" Target="mailto:yadiluznaranjo@gmail.com" TargetMode="External"/><Relationship Id="rId17" Type="http://schemas.openxmlformats.org/officeDocument/2006/relationships/hyperlink" Target="mailto:ariadneblanco20@gmail.com" TargetMode="External"/><Relationship Id="rId38" Type="http://schemas.openxmlformats.org/officeDocument/2006/relationships/hyperlink" Target="mailto:dasafa@hotmail.com" TargetMode="External"/><Relationship Id="rId59" Type="http://schemas.openxmlformats.org/officeDocument/2006/relationships/hyperlink" Target="mailto:petite.anama@gmail.com" TargetMode="External"/><Relationship Id="rId103" Type="http://schemas.openxmlformats.org/officeDocument/2006/relationships/hyperlink" Target="mailto:jaapariciob@gmail.com" TargetMode="External"/><Relationship Id="rId124" Type="http://schemas.openxmlformats.org/officeDocument/2006/relationships/hyperlink" Target="mailto:gomezmaluchi@gmail.com" TargetMode="External"/><Relationship Id="rId310" Type="http://schemas.openxmlformats.org/officeDocument/2006/relationships/hyperlink" Target="mailto:ceciliacundumi@gmail.com" TargetMode="External"/><Relationship Id="rId70" Type="http://schemas.openxmlformats.org/officeDocument/2006/relationships/hyperlink" Target="mailto:angelarcn147@gmail.com" TargetMode="External"/><Relationship Id="rId91" Type="http://schemas.openxmlformats.org/officeDocument/2006/relationships/hyperlink" Target="mailto:klr.rodriguez.07@gmail.com" TargetMode="External"/><Relationship Id="rId145" Type="http://schemas.openxmlformats.org/officeDocument/2006/relationships/hyperlink" Target="mailto:Jorgechavez1970@hotmail.com" TargetMode="External"/><Relationship Id="rId166" Type="http://schemas.openxmlformats.org/officeDocument/2006/relationships/hyperlink" Target="mailto:diego_cuevas17@hotmail.com" TargetMode="External"/><Relationship Id="rId187" Type="http://schemas.openxmlformats.org/officeDocument/2006/relationships/hyperlink" Target="mailto:karenbustosecobar0@gmail.com" TargetMode="External"/><Relationship Id="rId331" Type="http://schemas.openxmlformats.org/officeDocument/2006/relationships/hyperlink" Target="mailto:Luzdary96@gmail.com" TargetMode="External"/><Relationship Id="rId352" Type="http://schemas.openxmlformats.org/officeDocument/2006/relationships/hyperlink" Target="mailto:anpanihe@gmail.com" TargetMode="External"/><Relationship Id="rId373" Type="http://schemas.openxmlformats.org/officeDocument/2006/relationships/hyperlink" Target="mailto:ANDREACATHERINEBABATIVABARACAL@GMAIL.COM" TargetMode="External"/><Relationship Id="rId1" Type="http://schemas.openxmlformats.org/officeDocument/2006/relationships/hyperlink" Target="mailto:acabello@heimcore.com.co" TargetMode="External"/><Relationship Id="rId212" Type="http://schemas.openxmlformats.org/officeDocument/2006/relationships/hyperlink" Target="mailto:Lediazf01@gmail.com" TargetMode="External"/><Relationship Id="rId233" Type="http://schemas.openxmlformats.org/officeDocument/2006/relationships/hyperlink" Target="mailto:karen_dj@hotmail.com" TargetMode="External"/><Relationship Id="rId254" Type="http://schemas.openxmlformats.org/officeDocument/2006/relationships/hyperlink" Target="mailto:maortizs@gmail.com" TargetMode="External"/><Relationship Id="rId28" Type="http://schemas.openxmlformats.org/officeDocument/2006/relationships/hyperlink" Target="mailto:christianmendozac@gmail.com" TargetMode="External"/><Relationship Id="rId49" Type="http://schemas.openxmlformats.org/officeDocument/2006/relationships/hyperlink" Target="mailto:hmax82@yahoo.com" TargetMode="External"/><Relationship Id="rId114" Type="http://schemas.openxmlformats.org/officeDocument/2006/relationships/hyperlink" Target="mailto:estivenson.gomez@outlook.com" TargetMode="External"/><Relationship Id="rId275" Type="http://schemas.openxmlformats.org/officeDocument/2006/relationships/hyperlink" Target="mailto:margy.ardila@gmail.com" TargetMode="External"/><Relationship Id="rId296" Type="http://schemas.openxmlformats.org/officeDocument/2006/relationships/hyperlink" Target="mailto:rasalgado@unal.edu.co" TargetMode="External"/><Relationship Id="rId300" Type="http://schemas.openxmlformats.org/officeDocument/2006/relationships/hyperlink" Target="mailto:blaclero2@gmail.com" TargetMode="External"/><Relationship Id="rId60" Type="http://schemas.openxmlformats.org/officeDocument/2006/relationships/hyperlink" Target="mailto:dlcifuentesl@gmail.com" TargetMode="External"/><Relationship Id="rId81" Type="http://schemas.openxmlformats.org/officeDocument/2006/relationships/hyperlink" Target="mailto:pabloddiazm@gmail.com" TargetMode="External"/><Relationship Id="rId135" Type="http://schemas.openxmlformats.org/officeDocument/2006/relationships/hyperlink" Target="mailto:0821cna@gmail.com" TargetMode="External"/><Relationship Id="rId156" Type="http://schemas.openxmlformats.org/officeDocument/2006/relationships/hyperlink" Target="mailto:Yolimabueno4@gmail.com" TargetMode="External"/><Relationship Id="rId177" Type="http://schemas.openxmlformats.org/officeDocument/2006/relationships/hyperlink" Target="mailto:Kamilo.quirogav@gmail.com" TargetMode="External"/><Relationship Id="rId198" Type="http://schemas.openxmlformats.org/officeDocument/2006/relationships/hyperlink" Target="mailto:dicahime@gmail.com" TargetMode="External"/><Relationship Id="rId321" Type="http://schemas.openxmlformats.org/officeDocument/2006/relationships/hyperlink" Target="mailto:nelcy1451@gmail.com" TargetMode="External"/><Relationship Id="rId342" Type="http://schemas.openxmlformats.org/officeDocument/2006/relationships/hyperlink" Target="mailto:dmdr14@gmail.com" TargetMode="External"/><Relationship Id="rId363" Type="http://schemas.openxmlformats.org/officeDocument/2006/relationships/hyperlink" Target="mailto:ivonneqg@outlook.com" TargetMode="External"/><Relationship Id="rId202" Type="http://schemas.openxmlformats.org/officeDocument/2006/relationships/hyperlink" Target="mailto:vmontealegrem@unal.edu.co" TargetMode="External"/><Relationship Id="rId223" Type="http://schemas.openxmlformats.org/officeDocument/2006/relationships/hyperlink" Target="mailto:herbertsan@yahoo.com" TargetMode="External"/><Relationship Id="rId244" Type="http://schemas.openxmlformats.org/officeDocument/2006/relationships/hyperlink" Target="mailto:mariaandrea.garcia@gmail.com" TargetMode="External"/><Relationship Id="rId18" Type="http://schemas.openxmlformats.org/officeDocument/2006/relationships/hyperlink" Target="mailto:gerencia.lrincon@jetours.com.co" TargetMode="External"/><Relationship Id="rId39" Type="http://schemas.openxmlformats.org/officeDocument/2006/relationships/hyperlink" Target="mailto:willimarti2008@gmail.com" TargetMode="External"/><Relationship Id="rId265" Type="http://schemas.openxmlformats.org/officeDocument/2006/relationships/hyperlink" Target="mailto:dggs059@hotmail.com" TargetMode="External"/><Relationship Id="rId286" Type="http://schemas.openxmlformats.org/officeDocument/2006/relationships/hyperlink" Target="mailto:FS.PENALOZA.R@GMAIL.COM" TargetMode="External"/><Relationship Id="rId50" Type="http://schemas.openxmlformats.org/officeDocument/2006/relationships/hyperlink" Target="mailto:ingeniero.juliodavid@gmail.com" TargetMode="External"/><Relationship Id="rId104" Type="http://schemas.openxmlformats.org/officeDocument/2006/relationships/hyperlink" Target="mailto:r83diana@gmail.com" TargetMode="External"/><Relationship Id="rId125" Type="http://schemas.openxmlformats.org/officeDocument/2006/relationships/hyperlink" Target="mailto:cesarcortesb@gmail.com" TargetMode="External"/><Relationship Id="rId146" Type="http://schemas.openxmlformats.org/officeDocument/2006/relationships/hyperlink" Target="mailto:hector.lopezs@hotmail.com" TargetMode="External"/><Relationship Id="rId167" Type="http://schemas.openxmlformats.org/officeDocument/2006/relationships/hyperlink" Target="mailto:lady.santuario@gmail.com" TargetMode="External"/><Relationship Id="rId188" Type="http://schemas.openxmlformats.org/officeDocument/2006/relationships/hyperlink" Target="mailto:ruvisi@hotmail.com" TargetMode="External"/><Relationship Id="rId311" Type="http://schemas.openxmlformats.org/officeDocument/2006/relationships/hyperlink" Target="mailto:elesdoar@gmail.com" TargetMode="External"/><Relationship Id="rId332" Type="http://schemas.openxmlformats.org/officeDocument/2006/relationships/hyperlink" Target="mailto:lmercedes.rincon@gmail.com" TargetMode="External"/><Relationship Id="rId353" Type="http://schemas.openxmlformats.org/officeDocument/2006/relationships/hyperlink" Target="mailto:Oscarsegura91@gmail.com" TargetMode="External"/><Relationship Id="rId374" Type="http://schemas.openxmlformats.org/officeDocument/2006/relationships/printerSettings" Target="../printerSettings/printerSettings1.bin"/><Relationship Id="rId71" Type="http://schemas.openxmlformats.org/officeDocument/2006/relationships/hyperlink" Target="mailto:icaboth@gmail.com" TargetMode="External"/><Relationship Id="rId92" Type="http://schemas.openxmlformats.org/officeDocument/2006/relationships/hyperlink" Target="mailto:ijmurciap@gmail.com" TargetMode="External"/><Relationship Id="rId213" Type="http://schemas.openxmlformats.org/officeDocument/2006/relationships/hyperlink" Target="mailto:jgsabogalag@unal.edu.co" TargetMode="External"/><Relationship Id="rId234" Type="http://schemas.openxmlformats.org/officeDocument/2006/relationships/hyperlink" Target="mailto:morisco81@gmail.com" TargetMode="External"/><Relationship Id="rId2" Type="http://schemas.openxmlformats.org/officeDocument/2006/relationships/hyperlink" Target="mailto:MEGACAD@MEGACAD.COM.CO" TargetMode="External"/><Relationship Id="rId29" Type="http://schemas.openxmlformats.org/officeDocument/2006/relationships/hyperlink" Target="mailto:yarosaud@gmail.com" TargetMode="External"/><Relationship Id="rId255" Type="http://schemas.openxmlformats.org/officeDocument/2006/relationships/hyperlink" Target="mailto:liseth.rodriguez@gmail.com" TargetMode="External"/><Relationship Id="rId276" Type="http://schemas.openxmlformats.org/officeDocument/2006/relationships/hyperlink" Target="mailto:yabeis@yahoo.com.ar" TargetMode="External"/><Relationship Id="rId297" Type="http://schemas.openxmlformats.org/officeDocument/2006/relationships/hyperlink" Target="mailto:leidernaranjo@gmail.com" TargetMode="External"/><Relationship Id="rId40" Type="http://schemas.openxmlformats.org/officeDocument/2006/relationships/hyperlink" Target="mailto:cayitagarzonc@hotmail.com" TargetMode="External"/><Relationship Id="rId115" Type="http://schemas.openxmlformats.org/officeDocument/2006/relationships/hyperlink" Target="mailto:pedrojcanon@yahoo.com" TargetMode="External"/><Relationship Id="rId136" Type="http://schemas.openxmlformats.org/officeDocument/2006/relationships/hyperlink" Target="mailto:jaco191220@gmail.com" TargetMode="External"/><Relationship Id="rId157" Type="http://schemas.openxmlformats.org/officeDocument/2006/relationships/hyperlink" Target="mailto:charrycarlos8316@hotmail.com" TargetMode="External"/><Relationship Id="rId178" Type="http://schemas.openxmlformats.org/officeDocument/2006/relationships/hyperlink" Target="mailto:karenariza2014@gmail.com" TargetMode="External"/><Relationship Id="rId301" Type="http://schemas.openxmlformats.org/officeDocument/2006/relationships/hyperlink" Target="mailto:ivonneja@hotmail.com" TargetMode="External"/><Relationship Id="rId322" Type="http://schemas.openxmlformats.org/officeDocument/2006/relationships/hyperlink" Target="mailto:Jhaguzmanma@gmail.com" TargetMode="External"/><Relationship Id="rId343" Type="http://schemas.openxmlformats.org/officeDocument/2006/relationships/hyperlink" Target="mailto:SANDRARIRI@GMAIL.COM" TargetMode="External"/><Relationship Id="rId364" Type="http://schemas.openxmlformats.org/officeDocument/2006/relationships/hyperlink" Target="mailto:hdrodriguez.abogado@gmail.com" TargetMode="External"/><Relationship Id="rId61" Type="http://schemas.openxmlformats.org/officeDocument/2006/relationships/hyperlink" Target="mailto:edam0721@gmail.com" TargetMode="External"/><Relationship Id="rId82" Type="http://schemas.openxmlformats.org/officeDocument/2006/relationships/hyperlink" Target="mailto:luismontoya16@hotmail.com" TargetMode="External"/><Relationship Id="rId199" Type="http://schemas.openxmlformats.org/officeDocument/2006/relationships/hyperlink" Target="mailto:lorenagonzalezrc@gmail.com" TargetMode="External"/><Relationship Id="rId203" Type="http://schemas.openxmlformats.org/officeDocument/2006/relationships/hyperlink" Target="mailto:fernando830@hotmail.com" TargetMode="External"/><Relationship Id="rId19" Type="http://schemas.openxmlformats.org/officeDocument/2006/relationships/hyperlink" Target="mailto:impuestos@procalculo.com" TargetMode="External"/><Relationship Id="rId224" Type="http://schemas.openxmlformats.org/officeDocument/2006/relationships/hyperlink" Target="mailto:andresf.rodriguezv@gmail.com" TargetMode="External"/><Relationship Id="rId245" Type="http://schemas.openxmlformats.org/officeDocument/2006/relationships/hyperlink" Target="mailto:marcelapo@gmail.com" TargetMode="External"/><Relationship Id="rId266" Type="http://schemas.openxmlformats.org/officeDocument/2006/relationships/hyperlink" Target="mailto:eduar9908@gmail.com" TargetMode="External"/><Relationship Id="rId287" Type="http://schemas.openxmlformats.org/officeDocument/2006/relationships/hyperlink" Target="mailto:wilfredoaugusto1984@yahoo.com" TargetMode="External"/><Relationship Id="rId30" Type="http://schemas.openxmlformats.org/officeDocument/2006/relationships/hyperlink" Target="mailto:mfperezl@gmail.com" TargetMode="External"/><Relationship Id="rId105" Type="http://schemas.openxmlformats.org/officeDocument/2006/relationships/hyperlink" Target="mailto:yadirapenam@gmail.com" TargetMode="External"/><Relationship Id="rId126" Type="http://schemas.openxmlformats.org/officeDocument/2006/relationships/hyperlink" Target="mailto:jpjojoav@gmail.com" TargetMode="External"/><Relationship Id="rId147" Type="http://schemas.openxmlformats.org/officeDocument/2006/relationships/hyperlink" Target="mailto:luishmontesm@gmail.com" TargetMode="External"/><Relationship Id="rId168" Type="http://schemas.openxmlformats.org/officeDocument/2006/relationships/hyperlink" Target="mailto:q_idagro@hotmail.com" TargetMode="External"/><Relationship Id="rId312" Type="http://schemas.openxmlformats.org/officeDocument/2006/relationships/hyperlink" Target="mailto:karin.velandia@gmail.com" TargetMode="External"/><Relationship Id="rId333" Type="http://schemas.openxmlformats.org/officeDocument/2006/relationships/hyperlink" Target="mailto:1984jart@gmail.com" TargetMode="External"/><Relationship Id="rId354" Type="http://schemas.openxmlformats.org/officeDocument/2006/relationships/hyperlink" Target="mailto:lucer222@hotmail.com" TargetMode="External"/><Relationship Id="rId51" Type="http://schemas.openxmlformats.org/officeDocument/2006/relationships/hyperlink" Target="mailto:carojasleal@gmail.com" TargetMode="External"/><Relationship Id="rId72" Type="http://schemas.openxmlformats.org/officeDocument/2006/relationships/hyperlink" Target="mailto:ojespejo@gmail.com" TargetMode="External"/><Relationship Id="rId93" Type="http://schemas.openxmlformats.org/officeDocument/2006/relationships/hyperlink" Target="mailto:juancarlosped@hotmail.com" TargetMode="External"/><Relationship Id="rId189" Type="http://schemas.openxmlformats.org/officeDocument/2006/relationships/hyperlink" Target="mailto:julianpenasanta@gmail.com" TargetMode="External"/><Relationship Id="rId375" Type="http://schemas.openxmlformats.org/officeDocument/2006/relationships/vmlDrawing" Target="../drawings/vmlDrawing1.vml"/><Relationship Id="rId3" Type="http://schemas.openxmlformats.org/officeDocument/2006/relationships/hyperlink" Target="mailto:toyorcarsltda@gmail.com" TargetMode="External"/><Relationship Id="rId214" Type="http://schemas.openxmlformats.org/officeDocument/2006/relationships/hyperlink" Target="mailto:edisonseis@gmail.com" TargetMode="External"/><Relationship Id="rId235" Type="http://schemas.openxmlformats.org/officeDocument/2006/relationships/hyperlink" Target="mailto:cnino2009@hotmail.com" TargetMode="External"/><Relationship Id="rId256" Type="http://schemas.openxmlformats.org/officeDocument/2006/relationships/hyperlink" Target="mailto:kata_mr@hotmail.com" TargetMode="External"/><Relationship Id="rId277" Type="http://schemas.openxmlformats.org/officeDocument/2006/relationships/hyperlink" Target="mailto:Johanna33259@gmail.com" TargetMode="External"/><Relationship Id="rId298" Type="http://schemas.openxmlformats.org/officeDocument/2006/relationships/hyperlink" Target="mailto:adry_tolosa@hotmail.com" TargetMode="External"/><Relationship Id="rId116" Type="http://schemas.openxmlformats.org/officeDocument/2006/relationships/hyperlink" Target="mailto:oscarenriquealfonso@gmail.com" TargetMode="External"/><Relationship Id="rId137" Type="http://schemas.openxmlformats.org/officeDocument/2006/relationships/hyperlink" Target="mailto:cesardaza640@gmail.com" TargetMode="External"/><Relationship Id="rId158" Type="http://schemas.openxmlformats.org/officeDocument/2006/relationships/hyperlink" Target="mailto:mpaula.urbina@gmail.com" TargetMode="External"/><Relationship Id="rId302" Type="http://schemas.openxmlformats.org/officeDocument/2006/relationships/hyperlink" Target="mailto:magp39@gmail.com" TargetMode="External"/><Relationship Id="rId323" Type="http://schemas.openxmlformats.org/officeDocument/2006/relationships/hyperlink" Target="mailto:lorenavp83@hotmail.com" TargetMode="External"/><Relationship Id="rId344" Type="http://schemas.openxmlformats.org/officeDocument/2006/relationships/hyperlink" Target="mailto:Marthaflorezp.24@gmail.com" TargetMode="External"/><Relationship Id="rId20" Type="http://schemas.openxmlformats.org/officeDocument/2006/relationships/hyperlink" Target="mailto:nestorfabian.92@gmail.com" TargetMode="External"/><Relationship Id="rId41" Type="http://schemas.openxmlformats.org/officeDocument/2006/relationships/hyperlink" Target="mailto:maikolzaraza07@gmail.com" TargetMode="External"/><Relationship Id="rId62" Type="http://schemas.openxmlformats.org/officeDocument/2006/relationships/hyperlink" Target="mailto:pablocorreal75@gmail.com" TargetMode="External"/><Relationship Id="rId83" Type="http://schemas.openxmlformats.org/officeDocument/2006/relationships/hyperlink" Target="mailto:nancy.af10@gmail.com" TargetMode="External"/><Relationship Id="rId179" Type="http://schemas.openxmlformats.org/officeDocument/2006/relationships/hyperlink" Target="mailto:oforeroesquivel@gmail.com" TargetMode="External"/><Relationship Id="rId365" Type="http://schemas.openxmlformats.org/officeDocument/2006/relationships/hyperlink" Target="mailto:Cindy5910@hotmail.com" TargetMode="External"/><Relationship Id="rId190" Type="http://schemas.openxmlformats.org/officeDocument/2006/relationships/hyperlink" Target="mailto:caroldona80@gmail.com" TargetMode="External"/><Relationship Id="rId204" Type="http://schemas.openxmlformats.org/officeDocument/2006/relationships/hyperlink" Target="mailto:carlos.martin@upra.gov.co" TargetMode="External"/><Relationship Id="rId225" Type="http://schemas.openxmlformats.org/officeDocument/2006/relationships/hyperlink" Target="mailto:angelondono@hotmail.com" TargetMode="External"/><Relationship Id="rId246" Type="http://schemas.openxmlformats.org/officeDocument/2006/relationships/hyperlink" Target="mailto:alvaro.pulido@gmail.com" TargetMode="External"/><Relationship Id="rId267" Type="http://schemas.openxmlformats.org/officeDocument/2006/relationships/hyperlink" Target="mailto:Aaft1988@gmail.com" TargetMode="External"/><Relationship Id="rId288" Type="http://schemas.openxmlformats.org/officeDocument/2006/relationships/hyperlink" Target="mailto:jsreyesg@outlook.com" TargetMode="External"/><Relationship Id="rId106" Type="http://schemas.openxmlformats.org/officeDocument/2006/relationships/hyperlink" Target="mailto:dn.giraldo10@gmail.com" TargetMode="External"/><Relationship Id="rId127" Type="http://schemas.openxmlformats.org/officeDocument/2006/relationships/hyperlink" Target="mailto:bryangonzalezoc@gmail.com" TargetMode="External"/><Relationship Id="rId313" Type="http://schemas.openxmlformats.org/officeDocument/2006/relationships/hyperlink" Target="mailto:ingarzonb@gmail.com" TargetMode="External"/><Relationship Id="rId10" Type="http://schemas.openxmlformats.org/officeDocument/2006/relationships/hyperlink" Target="mailto:claudia.sanchez@hasltda.com" TargetMode="External"/><Relationship Id="rId31" Type="http://schemas.openxmlformats.org/officeDocument/2006/relationships/hyperlink" Target="mailto:dhernandez@coem.co" TargetMode="External"/><Relationship Id="rId52" Type="http://schemas.openxmlformats.org/officeDocument/2006/relationships/hyperlink" Target="mailto:oscar.ra29@gmail.com" TargetMode="External"/><Relationship Id="rId73" Type="http://schemas.openxmlformats.org/officeDocument/2006/relationships/hyperlink" Target="mailto:felipesiabatto@gmail.com" TargetMode="External"/><Relationship Id="rId94" Type="http://schemas.openxmlformats.org/officeDocument/2006/relationships/hyperlink" Target="mailto:kamiandresc@gmail.com" TargetMode="External"/><Relationship Id="rId148" Type="http://schemas.openxmlformats.org/officeDocument/2006/relationships/hyperlink" Target="mailto:IRMORENOSDE@GMAIL.COM" TargetMode="External"/><Relationship Id="rId169" Type="http://schemas.openxmlformats.org/officeDocument/2006/relationships/hyperlink" Target="mailto:liliana0218@gmail.com" TargetMode="External"/><Relationship Id="rId334" Type="http://schemas.openxmlformats.org/officeDocument/2006/relationships/hyperlink" Target="mailto:fabotrabajo@gmail.com" TargetMode="External"/><Relationship Id="rId355" Type="http://schemas.openxmlformats.org/officeDocument/2006/relationships/hyperlink" Target="mailto:DIAZG25@HOTMAIL.COM" TargetMode="External"/><Relationship Id="rId376" Type="http://schemas.openxmlformats.org/officeDocument/2006/relationships/comments" Target="../comments1.xml"/><Relationship Id="rId4" Type="http://schemas.openxmlformats.org/officeDocument/2006/relationships/hyperlink" Target="mailto:diana7170368@gmail.com" TargetMode="External"/><Relationship Id="rId180" Type="http://schemas.openxmlformats.org/officeDocument/2006/relationships/hyperlink" Target="mailto:VMONDRAG@GMAIL.COM" TargetMode="External"/><Relationship Id="rId215" Type="http://schemas.openxmlformats.org/officeDocument/2006/relationships/hyperlink" Target="mailto:positivevibra@hotmail.com" TargetMode="External"/><Relationship Id="rId236" Type="http://schemas.openxmlformats.org/officeDocument/2006/relationships/hyperlink" Target="mailto:spoloc@hotmail.com" TargetMode="External"/><Relationship Id="rId257" Type="http://schemas.openxmlformats.org/officeDocument/2006/relationships/hyperlink" Target="mailto:diegof.lopezo@gmail.com" TargetMode="External"/><Relationship Id="rId278" Type="http://schemas.openxmlformats.org/officeDocument/2006/relationships/hyperlink" Target="mailto:dfelipe6g@gmail.com" TargetMode="External"/><Relationship Id="rId303" Type="http://schemas.openxmlformats.org/officeDocument/2006/relationships/hyperlink" Target="mailto:angelicamur2612@gmail.com" TargetMode="External"/><Relationship Id="rId42" Type="http://schemas.openxmlformats.org/officeDocument/2006/relationships/hyperlink" Target="mailto:osmanroa01@gmail.com" TargetMode="External"/><Relationship Id="rId84" Type="http://schemas.openxmlformats.org/officeDocument/2006/relationships/hyperlink" Target="mailto:clavijo.camilo.juan@gmail.com" TargetMode="External"/><Relationship Id="rId138" Type="http://schemas.openxmlformats.org/officeDocument/2006/relationships/hyperlink" Target="mailto:ferval812@hotmail.com" TargetMode="External"/><Relationship Id="rId345" Type="http://schemas.openxmlformats.org/officeDocument/2006/relationships/hyperlink" Target="mailto:d_leon02@hotmail.com" TargetMode="External"/><Relationship Id="rId191" Type="http://schemas.openxmlformats.org/officeDocument/2006/relationships/hyperlink" Target="mailto:annysseth@hmail.com" TargetMode="External"/><Relationship Id="rId205" Type="http://schemas.openxmlformats.org/officeDocument/2006/relationships/hyperlink" Target="mailto:angelarocio.uribemartinez@gmail.com" TargetMode="External"/><Relationship Id="rId247" Type="http://schemas.openxmlformats.org/officeDocument/2006/relationships/hyperlink" Target="mailto:jamarapo@gmail.com" TargetMode="External"/><Relationship Id="rId107" Type="http://schemas.openxmlformats.org/officeDocument/2006/relationships/hyperlink" Target="mailto:asmed.orozco@gmail.com" TargetMode="External"/><Relationship Id="rId289" Type="http://schemas.openxmlformats.org/officeDocument/2006/relationships/hyperlink" Target="mailto:Olgalucia.mejia@outlook.com" TargetMode="External"/><Relationship Id="rId11" Type="http://schemas.openxmlformats.org/officeDocument/2006/relationships/hyperlink" Target="mailto:jvelasco@redneet.com" TargetMode="External"/><Relationship Id="rId53" Type="http://schemas.openxmlformats.org/officeDocument/2006/relationships/hyperlink" Target="mailto:silkam.cruzm@gmail.com" TargetMode="External"/><Relationship Id="rId149" Type="http://schemas.openxmlformats.org/officeDocument/2006/relationships/hyperlink" Target="mailto:fabiompachon@hotmail.com" TargetMode="External"/><Relationship Id="rId314" Type="http://schemas.openxmlformats.org/officeDocument/2006/relationships/hyperlink" Target="mailto:elizatoo89@hotmail.com" TargetMode="External"/><Relationship Id="rId356" Type="http://schemas.openxmlformats.org/officeDocument/2006/relationships/hyperlink" Target="mailto:lauraflorez222@hotmail.com" TargetMode="External"/><Relationship Id="rId95" Type="http://schemas.openxmlformats.org/officeDocument/2006/relationships/hyperlink" Target="mailto:dafegonpe90@gmail.com" TargetMode="External"/><Relationship Id="rId160" Type="http://schemas.openxmlformats.org/officeDocument/2006/relationships/hyperlink" Target="mailto:gpqrqmo@gmail.com" TargetMode="External"/><Relationship Id="rId216" Type="http://schemas.openxmlformats.org/officeDocument/2006/relationships/hyperlink" Target="mailto:elmerrodriguezp@gmail.com" TargetMode="External"/><Relationship Id="rId258" Type="http://schemas.openxmlformats.org/officeDocument/2006/relationships/hyperlink" Target="mailto:camqb54@gmail.com" TargetMode="External"/><Relationship Id="rId22" Type="http://schemas.openxmlformats.org/officeDocument/2006/relationships/hyperlink" Target="mailto:obautista52@gmail.com" TargetMode="External"/><Relationship Id="rId64" Type="http://schemas.openxmlformats.org/officeDocument/2006/relationships/hyperlink" Target="mailto:kgomezro@yahoo.com" TargetMode="External"/><Relationship Id="rId118" Type="http://schemas.openxmlformats.org/officeDocument/2006/relationships/hyperlink" Target="mailto:nathaly.granados88@gmail.com" TargetMode="External"/><Relationship Id="rId325" Type="http://schemas.openxmlformats.org/officeDocument/2006/relationships/hyperlink" Target="mailto:elsagomg@gmail.com" TargetMode="External"/><Relationship Id="rId367" Type="http://schemas.openxmlformats.org/officeDocument/2006/relationships/hyperlink" Target="mailto:alejis13@hotmail.com" TargetMode="External"/><Relationship Id="rId171" Type="http://schemas.openxmlformats.org/officeDocument/2006/relationships/hyperlink" Target="mailto:paolazarategomez@gmail.com" TargetMode="External"/><Relationship Id="rId227" Type="http://schemas.openxmlformats.org/officeDocument/2006/relationships/hyperlink" Target="mailto:ange.poderosa@gmail.com" TargetMode="External"/><Relationship Id="rId269" Type="http://schemas.openxmlformats.org/officeDocument/2006/relationships/hyperlink" Target="mailto:mro050483@gmail.com" TargetMode="External"/><Relationship Id="rId33" Type="http://schemas.openxmlformats.org/officeDocument/2006/relationships/hyperlink" Target="mailto:juangb31@gmail.com" TargetMode="External"/><Relationship Id="rId129" Type="http://schemas.openxmlformats.org/officeDocument/2006/relationships/hyperlink" Target="mailto:echaconp@unal.edu.co" TargetMode="External"/><Relationship Id="rId280" Type="http://schemas.openxmlformats.org/officeDocument/2006/relationships/hyperlink" Target="mailto:frederickbareno@gmail.com" TargetMode="External"/><Relationship Id="rId336" Type="http://schemas.openxmlformats.org/officeDocument/2006/relationships/hyperlink" Target="mailto:Yil38@hotmail.com" TargetMode="External"/><Relationship Id="rId75" Type="http://schemas.openxmlformats.org/officeDocument/2006/relationships/hyperlink" Target="mailto:cindymarcelasierracol@gmail.com" TargetMode="External"/><Relationship Id="rId140" Type="http://schemas.openxmlformats.org/officeDocument/2006/relationships/hyperlink" Target="mailto:carolinarestrepo.velez@gmail.com" TargetMode="External"/><Relationship Id="rId182" Type="http://schemas.openxmlformats.org/officeDocument/2006/relationships/hyperlink" Target="mailto:elsamary85@gmail.com" TargetMode="External"/><Relationship Id="rId6" Type="http://schemas.openxmlformats.org/officeDocument/2006/relationships/hyperlink" Target="mailto:mariodominguezh@hotmail.com" TargetMode="External"/><Relationship Id="rId238" Type="http://schemas.openxmlformats.org/officeDocument/2006/relationships/hyperlink" Target="mailto:andres.martha@upra.gov.co" TargetMode="External"/><Relationship Id="rId291" Type="http://schemas.openxmlformats.org/officeDocument/2006/relationships/hyperlink" Target="mailto:jjmedinar@unal.edu.co" TargetMode="External"/><Relationship Id="rId305" Type="http://schemas.openxmlformats.org/officeDocument/2006/relationships/hyperlink" Target="mailto:negrogranados@yahoo.com" TargetMode="External"/><Relationship Id="rId347" Type="http://schemas.openxmlformats.org/officeDocument/2006/relationships/hyperlink" Target="mailto:andrea.vargas.clavijo@gmail.com" TargetMode="External"/><Relationship Id="rId44" Type="http://schemas.openxmlformats.org/officeDocument/2006/relationships/hyperlink" Target="mailto:wbonilla468@gmail.com" TargetMode="External"/><Relationship Id="rId86" Type="http://schemas.openxmlformats.org/officeDocument/2006/relationships/hyperlink" Target="mailto:hdo.vela@gmail.com" TargetMode="External"/><Relationship Id="rId151" Type="http://schemas.openxmlformats.org/officeDocument/2006/relationships/hyperlink" Target="mailto:Mariadaniela.gomezs@gmail.com" TargetMode="External"/><Relationship Id="rId193" Type="http://schemas.openxmlformats.org/officeDocument/2006/relationships/hyperlink" Target="mailto:jl.martinez.tunarroza@outlook.com" TargetMode="External"/><Relationship Id="rId207" Type="http://schemas.openxmlformats.org/officeDocument/2006/relationships/hyperlink" Target="mailto:agudelorinconkarenelizabeth@gmail.com" TargetMode="External"/><Relationship Id="rId249" Type="http://schemas.openxmlformats.org/officeDocument/2006/relationships/hyperlink" Target="mailto:villegasabogada01@gmail.com" TargetMode="External"/><Relationship Id="rId13" Type="http://schemas.openxmlformats.org/officeDocument/2006/relationships/hyperlink" Target="mailto:sicknessger@gmail.com" TargetMode="External"/><Relationship Id="rId109" Type="http://schemas.openxmlformats.org/officeDocument/2006/relationships/hyperlink" Target="mailto:gvasquezv85@gmail.com" TargetMode="External"/><Relationship Id="rId260" Type="http://schemas.openxmlformats.org/officeDocument/2006/relationships/hyperlink" Target="mailto:ingdiegoestupinan@gmail.com" TargetMode="External"/><Relationship Id="rId316" Type="http://schemas.openxmlformats.org/officeDocument/2006/relationships/hyperlink" Target="mailto:JOHNGUZMANPINILLA92@GMAIL.COM" TargetMode="External"/><Relationship Id="rId55" Type="http://schemas.openxmlformats.org/officeDocument/2006/relationships/hyperlink" Target="mailto:karenahva@gmail.com" TargetMode="External"/><Relationship Id="rId97" Type="http://schemas.openxmlformats.org/officeDocument/2006/relationships/hyperlink" Target="mailto:ortegacatastral.sig@gmail.com" TargetMode="External"/><Relationship Id="rId120" Type="http://schemas.openxmlformats.org/officeDocument/2006/relationships/hyperlink" Target="mailto:lquinteroleal@hotmail.com" TargetMode="External"/><Relationship Id="rId358" Type="http://schemas.openxmlformats.org/officeDocument/2006/relationships/hyperlink" Target="mailto:Maiker.zambrano@gmail.com" TargetMode="External"/><Relationship Id="rId162" Type="http://schemas.openxmlformats.org/officeDocument/2006/relationships/hyperlink" Target="mailto:amsabogalica@gmail.com" TargetMode="External"/><Relationship Id="rId218" Type="http://schemas.openxmlformats.org/officeDocument/2006/relationships/hyperlink" Target="mailto:VVANEGASP@HOTMAIL.COM" TargetMode="External"/><Relationship Id="rId271" Type="http://schemas.openxmlformats.org/officeDocument/2006/relationships/hyperlink" Target="mailto:lfortizr@gmail.com" TargetMode="External"/><Relationship Id="rId24" Type="http://schemas.openxmlformats.org/officeDocument/2006/relationships/hyperlink" Target="mailto:agustinavicent@gmail.com" TargetMode="External"/><Relationship Id="rId66" Type="http://schemas.openxmlformats.org/officeDocument/2006/relationships/hyperlink" Target="mailto:jddazar@gmail.com" TargetMode="External"/><Relationship Id="rId131" Type="http://schemas.openxmlformats.org/officeDocument/2006/relationships/hyperlink" Target="mailto:alejandra1103moreno@gmail.com" TargetMode="External"/><Relationship Id="rId327" Type="http://schemas.openxmlformats.org/officeDocument/2006/relationships/hyperlink" Target="mailto:samisapa@gmail.com" TargetMode="External"/><Relationship Id="rId369" Type="http://schemas.openxmlformats.org/officeDocument/2006/relationships/hyperlink" Target="mailto:jotaerre10@hotmail.com" TargetMode="External"/><Relationship Id="rId173" Type="http://schemas.openxmlformats.org/officeDocument/2006/relationships/hyperlink" Target="mailto:nilsadelaencarnacion@gmail.com" TargetMode="External"/><Relationship Id="rId229" Type="http://schemas.openxmlformats.org/officeDocument/2006/relationships/hyperlink" Target="mailto:yeincastellanos@gmail.com" TargetMode="External"/><Relationship Id="rId240" Type="http://schemas.openxmlformats.org/officeDocument/2006/relationships/hyperlink" Target="mailto:eng.diegodavid@gmail.com" TargetMode="External"/><Relationship Id="rId35" Type="http://schemas.openxmlformats.org/officeDocument/2006/relationships/hyperlink" Target="mailto:mfcamargoh@gmail.com" TargetMode="External"/><Relationship Id="rId77" Type="http://schemas.openxmlformats.org/officeDocument/2006/relationships/hyperlink" Target="mailto:rpo.andres@gmail.com" TargetMode="External"/><Relationship Id="rId100" Type="http://schemas.openxmlformats.org/officeDocument/2006/relationships/hyperlink" Target="mailto:jatamayo183@gmail.com" TargetMode="External"/><Relationship Id="rId282" Type="http://schemas.openxmlformats.org/officeDocument/2006/relationships/hyperlink" Target="mailto:natysm@gmail.com" TargetMode="External"/><Relationship Id="rId338" Type="http://schemas.openxmlformats.org/officeDocument/2006/relationships/hyperlink" Target="mailto:camilo_break10@hotmail.com" TargetMode="External"/><Relationship Id="rId8" Type="http://schemas.openxmlformats.org/officeDocument/2006/relationships/hyperlink" Target="mailto:dasalasal@gmail.com" TargetMode="External"/><Relationship Id="rId142" Type="http://schemas.openxmlformats.org/officeDocument/2006/relationships/hyperlink" Target="mailto:Jppoveda84@hotmail.com" TargetMode="External"/><Relationship Id="rId184" Type="http://schemas.openxmlformats.org/officeDocument/2006/relationships/hyperlink" Target="mailto:Alexis.multimedia8@gmail.com" TargetMode="External"/><Relationship Id="rId251" Type="http://schemas.openxmlformats.org/officeDocument/2006/relationships/hyperlink" Target="mailto:mariafcruzgu@gmail.com" TargetMode="External"/><Relationship Id="rId46" Type="http://schemas.openxmlformats.org/officeDocument/2006/relationships/hyperlink" Target="mailto:Vanessabotero28@hotmail.com" TargetMode="External"/><Relationship Id="rId293" Type="http://schemas.openxmlformats.org/officeDocument/2006/relationships/hyperlink" Target="mailto:edgar.medina75@hotmail.com" TargetMode="External"/><Relationship Id="rId307" Type="http://schemas.openxmlformats.org/officeDocument/2006/relationships/hyperlink" Target="mailto:Conniegarciap.cg@gmail.com" TargetMode="External"/><Relationship Id="rId349" Type="http://schemas.openxmlformats.org/officeDocument/2006/relationships/hyperlink" Target="mailto:Kerly.ospitia@gmail.com" TargetMode="External"/><Relationship Id="rId88" Type="http://schemas.openxmlformats.org/officeDocument/2006/relationships/hyperlink" Target="mailto:mayeburgos13@gmail.com" TargetMode="External"/><Relationship Id="rId111" Type="http://schemas.openxmlformats.org/officeDocument/2006/relationships/hyperlink" Target="mailto:wfcardenas@gmail.com" TargetMode="External"/><Relationship Id="rId153" Type="http://schemas.openxmlformats.org/officeDocument/2006/relationships/hyperlink" Target="mailto:bedoyarogelio54@gmail.com" TargetMode="External"/><Relationship Id="rId195" Type="http://schemas.openxmlformats.org/officeDocument/2006/relationships/hyperlink" Target="mailto:gabobarreramoreno@gmail.com" TargetMode="External"/><Relationship Id="rId209" Type="http://schemas.openxmlformats.org/officeDocument/2006/relationships/hyperlink" Target="mailto:marin.rincon.eliana@gmail.com" TargetMode="External"/><Relationship Id="rId360" Type="http://schemas.openxmlformats.org/officeDocument/2006/relationships/hyperlink" Target="mailto:dono.2121@gmail.com" TargetMode="External"/><Relationship Id="rId220" Type="http://schemas.openxmlformats.org/officeDocument/2006/relationships/hyperlink" Target="mailto:diegojjt51@hotmail.com" TargetMode="External"/><Relationship Id="rId15" Type="http://schemas.openxmlformats.org/officeDocument/2006/relationships/hyperlink" Target="mailto:contabilidad@heinsohn.com.co" TargetMode="External"/><Relationship Id="rId57" Type="http://schemas.openxmlformats.org/officeDocument/2006/relationships/hyperlink" Target="mailto:acpintoc@hotmail.com" TargetMode="External"/><Relationship Id="rId262" Type="http://schemas.openxmlformats.org/officeDocument/2006/relationships/hyperlink" Target="mailto:aahernandezs@unal.edu.co" TargetMode="External"/><Relationship Id="rId318" Type="http://schemas.openxmlformats.org/officeDocument/2006/relationships/hyperlink" Target="mailto:deiseyer@gmail.com" TargetMode="Externa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B1E039-BE47-40B5-BC32-AC1A9CD74147}">
  <dimension ref="A1:CG1048540"/>
  <sheetViews>
    <sheetView tabSelected="1" workbookViewId="0">
      <pane ySplit="1" topLeftCell="L119" activePane="bottomLeft" state="frozen"/>
      <selection pane="bottomLeft" activeCell="T119" sqref="T119"/>
    </sheetView>
  </sheetViews>
  <sheetFormatPr defaultColWidth="0" defaultRowHeight="0" customHeight="1" zeroHeight="1"/>
  <cols>
    <col min="1" max="1" width="4.7109375" style="61" customWidth="1"/>
    <col min="2" max="2" width="17.85546875" style="61" customWidth="1"/>
    <col min="3" max="3" width="27" style="61" customWidth="1"/>
    <col min="4" max="4" width="21" style="61" customWidth="1"/>
    <col min="5" max="5" width="20.140625" style="61" customWidth="1"/>
    <col min="6" max="6" width="19.5703125" style="61" customWidth="1"/>
    <col min="7" max="7" width="17.7109375" style="61" customWidth="1"/>
    <col min="8" max="8" width="20.42578125" style="61" customWidth="1"/>
    <col min="9" max="9" width="19.42578125" style="61" customWidth="1"/>
    <col min="10" max="10" width="22.140625" style="61" customWidth="1"/>
    <col min="11" max="11" width="17.42578125" style="61" customWidth="1"/>
    <col min="12" max="12" width="17.5703125" style="61" customWidth="1"/>
    <col min="13" max="13" width="18.140625" style="61" customWidth="1"/>
    <col min="14" max="15" width="11.5703125" style="61" customWidth="1"/>
    <col min="16" max="16" width="17" style="61" customWidth="1"/>
    <col min="17" max="17" width="43.85546875" style="61" customWidth="1"/>
    <col min="18" max="18" width="13.85546875" style="61" customWidth="1"/>
    <col min="19" max="19" width="15.140625" style="61" customWidth="1"/>
    <col min="20" max="20" width="17" style="61" customWidth="1"/>
    <col min="21" max="21" width="43.85546875" style="61" customWidth="1"/>
    <col min="22" max="22" width="13" style="61" customWidth="1"/>
    <col min="23" max="23" width="16.28515625" style="61" customWidth="1"/>
    <col min="24" max="24" width="11.5703125" style="61" customWidth="1"/>
    <col min="25" max="25" width="13.7109375" style="61" customWidth="1"/>
    <col min="26" max="26" width="11.5703125" style="61" customWidth="1"/>
    <col min="27" max="27" width="14.42578125" style="61" customWidth="1"/>
    <col min="28" max="28" width="18.7109375" style="61" customWidth="1"/>
    <col min="29" max="29" width="16.42578125" style="61" customWidth="1"/>
    <col min="30" max="30" width="22.85546875" style="61" customWidth="1"/>
    <col min="31" max="31" width="15.85546875" style="61" customWidth="1"/>
    <col min="32" max="32" width="48.28515625" style="61" customWidth="1"/>
    <col min="33" max="33" width="60.140625" style="61" customWidth="1"/>
    <col min="34" max="34" width="17.5703125" style="61" customWidth="1"/>
    <col min="35" max="35" width="11.5703125" style="61" customWidth="1"/>
    <col min="36" max="36" width="16.7109375" style="61" customWidth="1"/>
    <col min="37" max="37" width="28.5703125" style="61" customWidth="1"/>
    <col min="38" max="38" width="17.5703125" style="61" customWidth="1"/>
    <col min="39" max="39" width="11.5703125" style="61" customWidth="1"/>
    <col min="40" max="40" width="17.140625" style="61" customWidth="1"/>
    <col min="41" max="42" width="11.5703125" style="61" customWidth="1"/>
    <col min="43" max="43" width="14.140625" style="61" customWidth="1"/>
    <col min="44" max="44" width="18.85546875" style="61" customWidth="1"/>
    <col min="45" max="45" width="11.5703125" style="61" customWidth="1"/>
    <col min="46" max="46" width="14.7109375" style="61" customWidth="1"/>
    <col min="47" max="47" width="26.5703125" style="61" customWidth="1"/>
    <col min="48" max="48" width="17.5703125" style="61" customWidth="1"/>
    <col min="49" max="49" width="14.28515625" style="61" customWidth="1"/>
    <col min="50" max="50" width="17" style="61" customWidth="1"/>
    <col min="51" max="51" width="14.28515625" style="61" customWidth="1"/>
    <col min="52" max="52" width="16.7109375" style="61" customWidth="1"/>
    <col min="53" max="54" width="13.85546875" style="61" customWidth="1"/>
    <col min="55" max="55" width="13.5703125" style="61" customWidth="1"/>
    <col min="56" max="58" width="11.5703125" style="61" customWidth="1"/>
    <col min="59" max="59" width="16.140625" style="61" customWidth="1"/>
    <col min="60" max="60" width="16.85546875" style="61" customWidth="1"/>
    <col min="61" max="62" width="20.85546875" style="61" customWidth="1"/>
    <col min="63" max="63" width="13.42578125" style="61" customWidth="1"/>
    <col min="64" max="64" width="20" style="61" customWidth="1"/>
    <col min="65" max="65" width="19.85546875" style="61" customWidth="1"/>
    <col min="66" max="67" width="17.28515625" style="61" customWidth="1"/>
    <col min="68" max="68" width="22.140625" style="61" customWidth="1"/>
    <col min="69" max="69" width="18.28515625" style="61" customWidth="1"/>
    <col min="70" max="70" width="13.7109375" style="61" customWidth="1"/>
    <col min="71" max="88" width="0" style="61" hidden="1" customWidth="1"/>
    <col min="89" max="16384" width="0" style="61" hidden="1"/>
  </cols>
  <sheetData>
    <row r="1" spans="1:70" s="70" customFormat="1" ht="69">
      <c r="A1" s="77" t="s">
        <v>0</v>
      </c>
      <c r="B1" s="77" t="s">
        <v>1</v>
      </c>
      <c r="C1" s="77" t="s">
        <v>2</v>
      </c>
      <c r="D1" s="77" t="s">
        <v>3</v>
      </c>
      <c r="E1" s="77" t="s">
        <v>4</v>
      </c>
      <c r="F1" s="77" t="s">
        <v>5</v>
      </c>
      <c r="G1" s="77" t="s">
        <v>6</v>
      </c>
      <c r="H1" s="77" t="s">
        <v>7</v>
      </c>
      <c r="I1" s="77" t="s">
        <v>8</v>
      </c>
      <c r="J1" s="77" t="s">
        <v>9</v>
      </c>
      <c r="K1" s="77" t="s">
        <v>10</v>
      </c>
      <c r="L1" s="77" t="s">
        <v>11</v>
      </c>
      <c r="M1" s="77" t="s">
        <v>12</v>
      </c>
      <c r="N1" s="77" t="s">
        <v>13</v>
      </c>
      <c r="O1" s="77" t="s">
        <v>14</v>
      </c>
      <c r="P1" s="77" t="s">
        <v>15</v>
      </c>
      <c r="Q1" s="77" t="s">
        <v>16</v>
      </c>
      <c r="R1" s="77" t="s">
        <v>17</v>
      </c>
      <c r="S1" s="77" t="s">
        <v>18</v>
      </c>
      <c r="T1" s="77" t="s">
        <v>19</v>
      </c>
      <c r="U1" s="77" t="s">
        <v>20</v>
      </c>
      <c r="V1" s="77" t="s">
        <v>21</v>
      </c>
      <c r="W1" s="77" t="s">
        <v>22</v>
      </c>
      <c r="X1" s="77" t="s">
        <v>23</v>
      </c>
      <c r="Y1" s="77" t="s">
        <v>24</v>
      </c>
      <c r="Z1" s="77" t="s">
        <v>25</v>
      </c>
      <c r="AA1" s="77" t="s">
        <v>26</v>
      </c>
      <c r="AB1" s="77" t="s">
        <v>27</v>
      </c>
      <c r="AC1" s="77" t="s">
        <v>28</v>
      </c>
      <c r="AD1" s="77" t="s">
        <v>29</v>
      </c>
      <c r="AE1" s="77" t="s">
        <v>30</v>
      </c>
      <c r="AF1" s="77" t="s">
        <v>31</v>
      </c>
      <c r="AG1" s="77" t="s">
        <v>32</v>
      </c>
      <c r="AH1" s="77" t="s">
        <v>33</v>
      </c>
      <c r="AI1" s="77" t="s">
        <v>34</v>
      </c>
      <c r="AJ1" s="77" t="s">
        <v>35</v>
      </c>
      <c r="AK1" s="77" t="s">
        <v>36</v>
      </c>
      <c r="AL1" s="77" t="s">
        <v>37</v>
      </c>
      <c r="AM1" s="77" t="s">
        <v>38</v>
      </c>
      <c r="AN1" s="78" t="s">
        <v>39</v>
      </c>
      <c r="AO1" s="77" t="s">
        <v>40</v>
      </c>
      <c r="AP1" s="77" t="s">
        <v>41</v>
      </c>
      <c r="AQ1" s="77" t="s">
        <v>42</v>
      </c>
      <c r="AR1" s="77" t="s">
        <v>43</v>
      </c>
      <c r="AS1" s="77" t="s">
        <v>44</v>
      </c>
      <c r="AT1" s="77" t="s">
        <v>45</v>
      </c>
      <c r="AU1" s="77" t="s">
        <v>46</v>
      </c>
      <c r="AV1" s="77" t="s">
        <v>47</v>
      </c>
      <c r="AW1" s="77" t="s">
        <v>48</v>
      </c>
      <c r="AX1" s="77" t="s">
        <v>49</v>
      </c>
      <c r="AY1" s="79" t="s">
        <v>50</v>
      </c>
      <c r="AZ1" s="80" t="s">
        <v>51</v>
      </c>
      <c r="BA1" s="80" t="s">
        <v>52</v>
      </c>
      <c r="BB1" s="80" t="s">
        <v>53</v>
      </c>
      <c r="BC1" s="80" t="s">
        <v>54</v>
      </c>
      <c r="BD1" s="80" t="s">
        <v>55</v>
      </c>
      <c r="BE1" s="80" t="s">
        <v>56</v>
      </c>
      <c r="BF1" s="80" t="s">
        <v>57</v>
      </c>
      <c r="BG1" s="80" t="s">
        <v>58</v>
      </c>
      <c r="BH1" s="77" t="s">
        <v>59</v>
      </c>
      <c r="BI1" s="77" t="s">
        <v>60</v>
      </c>
      <c r="BJ1" s="77" t="s">
        <v>61</v>
      </c>
      <c r="BK1" s="79" t="s">
        <v>62</v>
      </c>
      <c r="BL1" s="77" t="s">
        <v>63</v>
      </c>
      <c r="BM1" s="77" t="s">
        <v>64</v>
      </c>
      <c r="BN1" s="77" t="s">
        <v>65</v>
      </c>
      <c r="BO1" s="77" t="s">
        <v>66</v>
      </c>
      <c r="BP1" s="77" t="s">
        <v>67</v>
      </c>
      <c r="BQ1" s="77" t="s">
        <v>68</v>
      </c>
      <c r="BR1" s="81" t="s">
        <v>69</v>
      </c>
    </row>
    <row r="2" spans="1:70" s="70" customFormat="1" ht="150.6" customHeight="1">
      <c r="A2" s="62">
        <v>1</v>
      </c>
      <c r="B2" s="63" t="s">
        <v>70</v>
      </c>
      <c r="C2" s="60" t="s">
        <v>71</v>
      </c>
      <c r="D2" s="51" t="s">
        <v>72</v>
      </c>
      <c r="E2" s="52">
        <v>45661</v>
      </c>
      <c r="F2" s="51" t="s">
        <v>73</v>
      </c>
      <c r="G2" s="51">
        <v>80161500</v>
      </c>
      <c r="H2" s="51" t="s">
        <v>74</v>
      </c>
      <c r="I2" s="51" t="s">
        <v>75</v>
      </c>
      <c r="J2" s="51" t="s">
        <v>76</v>
      </c>
      <c r="K2" s="51" t="s">
        <v>77</v>
      </c>
      <c r="L2" s="51" t="s">
        <v>78</v>
      </c>
      <c r="M2" s="51" t="s">
        <v>79</v>
      </c>
      <c r="N2" s="51">
        <v>1925</v>
      </c>
      <c r="O2" s="52">
        <v>45660</v>
      </c>
      <c r="P2" s="54">
        <v>45500000</v>
      </c>
      <c r="Q2" s="51" t="s">
        <v>80</v>
      </c>
      <c r="R2" s="53" t="s">
        <v>81</v>
      </c>
      <c r="S2" s="53" t="s">
        <v>81</v>
      </c>
      <c r="T2" s="53" t="s">
        <v>81</v>
      </c>
      <c r="U2" s="82" t="s">
        <v>82</v>
      </c>
      <c r="V2" s="55" t="s">
        <v>83</v>
      </c>
      <c r="W2" s="55">
        <v>1022434807</v>
      </c>
      <c r="X2" s="51">
        <v>0</v>
      </c>
      <c r="Y2" s="66" t="s">
        <v>84</v>
      </c>
      <c r="Z2" s="83">
        <v>35899</v>
      </c>
      <c r="AA2" s="84" t="s">
        <v>85</v>
      </c>
      <c r="AB2" s="66" t="s">
        <v>86</v>
      </c>
      <c r="AC2" s="66" t="s">
        <v>87</v>
      </c>
      <c r="AD2" s="85" t="s">
        <v>88</v>
      </c>
      <c r="AE2" s="84">
        <v>3057632196</v>
      </c>
      <c r="AF2" s="66" t="s">
        <v>89</v>
      </c>
      <c r="AG2" s="64" t="s">
        <v>90</v>
      </c>
      <c r="AH2" s="86">
        <v>45500000</v>
      </c>
      <c r="AI2" s="66">
        <v>280</v>
      </c>
      <c r="AJ2" s="66" t="s">
        <v>91</v>
      </c>
      <c r="AK2" s="66" t="s">
        <v>92</v>
      </c>
      <c r="AL2" s="66">
        <f>+VLOOKUP(AK2,LISTAS!$A$921:$C$989,2,0)</f>
        <v>26421443</v>
      </c>
      <c r="AM2" s="66">
        <f>+VLOOKUP(AK2,LISTAS!$A$921:$C$989,3,0)</f>
        <v>0</v>
      </c>
      <c r="AN2" s="65">
        <v>45664</v>
      </c>
      <c r="AO2" s="66">
        <v>625</v>
      </c>
      <c r="AP2" s="65">
        <v>45664</v>
      </c>
      <c r="AQ2" s="68" t="s">
        <v>93</v>
      </c>
      <c r="AR2" s="181" t="s">
        <v>94</v>
      </c>
      <c r="AS2" s="65">
        <v>45664</v>
      </c>
      <c r="AT2" s="66" t="s">
        <v>95</v>
      </c>
      <c r="AU2" s="66" t="s">
        <v>96</v>
      </c>
      <c r="AV2" s="65">
        <v>45664</v>
      </c>
      <c r="AW2" s="65">
        <v>45664</v>
      </c>
      <c r="AX2" s="66" t="s">
        <v>97</v>
      </c>
      <c r="AY2" s="65">
        <v>45664</v>
      </c>
      <c r="AZ2" s="66"/>
      <c r="BA2" s="66"/>
      <c r="BB2" s="66"/>
      <c r="BC2" s="66"/>
      <c r="BD2" s="66"/>
      <c r="BE2" s="66"/>
      <c r="BF2" s="66"/>
      <c r="BG2" s="66"/>
      <c r="BH2" s="66">
        <f>+AI2+BF2</f>
        <v>280</v>
      </c>
      <c r="BI2" s="87">
        <f>+AH2+BG2</f>
        <v>45500000</v>
      </c>
      <c r="BJ2" s="86">
        <f t="shared" ref="BJ2:BJ22" si="0">+BI2/(BH2/30)</f>
        <v>4875000</v>
      </c>
      <c r="BK2" s="65">
        <v>45946</v>
      </c>
      <c r="BL2" s="66"/>
      <c r="BM2" s="66"/>
      <c r="BN2" s="65"/>
      <c r="BO2" s="66"/>
      <c r="BP2" s="67">
        <f>NETWORKDAYS.INTL(E2,AN2,1,Hoja1!C4:C21)-1</f>
        <v>0</v>
      </c>
      <c r="BQ2" s="188"/>
      <c r="BR2" s="69" t="b">
        <f t="shared" ref="BR2:BR65" si="1">+LEN(AF2)&gt;390</f>
        <v>0</v>
      </c>
    </row>
    <row r="3" spans="1:70" s="70" customFormat="1" ht="150" customHeight="1">
      <c r="A3" s="62">
        <v>2</v>
      </c>
      <c r="B3" s="63" t="s">
        <v>98</v>
      </c>
      <c r="C3" s="60" t="s">
        <v>99</v>
      </c>
      <c r="D3" s="51" t="s">
        <v>100</v>
      </c>
      <c r="E3" s="52">
        <v>45661</v>
      </c>
      <c r="F3" s="51" t="s">
        <v>73</v>
      </c>
      <c r="G3" s="51">
        <v>80121704</v>
      </c>
      <c r="H3" s="51" t="s">
        <v>74</v>
      </c>
      <c r="I3" s="51" t="s">
        <v>75</v>
      </c>
      <c r="J3" s="51" t="s">
        <v>76</v>
      </c>
      <c r="K3" s="51" t="s">
        <v>77</v>
      </c>
      <c r="L3" s="51" t="s">
        <v>78</v>
      </c>
      <c r="M3" s="51" t="s">
        <v>79</v>
      </c>
      <c r="N3" s="51">
        <v>1825</v>
      </c>
      <c r="O3" s="52">
        <v>45660</v>
      </c>
      <c r="P3" s="54">
        <v>85800000</v>
      </c>
      <c r="Q3" s="51" t="s">
        <v>80</v>
      </c>
      <c r="R3" s="53" t="s">
        <v>81</v>
      </c>
      <c r="S3" s="53" t="s">
        <v>81</v>
      </c>
      <c r="T3" s="53" t="s">
        <v>81</v>
      </c>
      <c r="U3" s="82" t="s">
        <v>101</v>
      </c>
      <c r="V3" s="55" t="s">
        <v>83</v>
      </c>
      <c r="W3" s="55">
        <v>1018416032</v>
      </c>
      <c r="X3" s="51">
        <v>9</v>
      </c>
      <c r="Y3" s="66" t="s">
        <v>84</v>
      </c>
      <c r="Z3" s="83">
        <v>30857</v>
      </c>
      <c r="AA3" s="84" t="s">
        <v>85</v>
      </c>
      <c r="AB3" s="66" t="s">
        <v>102</v>
      </c>
      <c r="AC3" s="66" t="s">
        <v>103</v>
      </c>
      <c r="AD3" s="85" t="s">
        <v>104</v>
      </c>
      <c r="AE3" s="84">
        <v>3194096339</v>
      </c>
      <c r="AF3" s="66" t="s">
        <v>105</v>
      </c>
      <c r="AG3" s="64" t="s">
        <v>106</v>
      </c>
      <c r="AH3" s="86">
        <v>85800000</v>
      </c>
      <c r="AI3" s="66">
        <v>330</v>
      </c>
      <c r="AJ3" s="66" t="s">
        <v>91</v>
      </c>
      <c r="AK3" s="66" t="s">
        <v>92</v>
      </c>
      <c r="AL3" s="66">
        <f>+VLOOKUP(AK3,LISTAS!$A$921:$C$989,2,0)</f>
        <v>26421443</v>
      </c>
      <c r="AM3" s="66">
        <f>+VLOOKUP(AK3,LISTAS!$A$921:$C$989,3,0)</f>
        <v>0</v>
      </c>
      <c r="AN3" s="65">
        <v>45664</v>
      </c>
      <c r="AO3" s="66">
        <v>725</v>
      </c>
      <c r="AP3" s="65">
        <v>45664</v>
      </c>
      <c r="AQ3" s="68" t="s">
        <v>93</v>
      </c>
      <c r="AR3" s="181" t="s">
        <v>94</v>
      </c>
      <c r="AS3" s="65">
        <v>45664</v>
      </c>
      <c r="AT3" s="66" t="s">
        <v>95</v>
      </c>
      <c r="AU3" s="66" t="s">
        <v>107</v>
      </c>
      <c r="AV3" s="65">
        <v>45664</v>
      </c>
      <c r="AW3" s="65">
        <v>45664</v>
      </c>
      <c r="AX3" s="66" t="s">
        <v>97</v>
      </c>
      <c r="AY3" s="65">
        <v>45664</v>
      </c>
      <c r="AZ3" s="66"/>
      <c r="BA3" s="66"/>
      <c r="BB3" s="66"/>
      <c r="BC3" s="66"/>
      <c r="BD3" s="66"/>
      <c r="BE3" s="66"/>
      <c r="BF3" s="66"/>
      <c r="BG3" s="66"/>
      <c r="BH3" s="66">
        <f>+AI3+BF3</f>
        <v>330</v>
      </c>
      <c r="BI3" s="87">
        <f>+AH3+BG3</f>
        <v>85800000</v>
      </c>
      <c r="BJ3" s="86">
        <f t="shared" si="0"/>
        <v>7800000</v>
      </c>
      <c r="BK3" s="65">
        <v>45997</v>
      </c>
      <c r="BL3" s="66"/>
      <c r="BM3" s="66"/>
      <c r="BN3" s="66"/>
      <c r="BO3" s="66"/>
      <c r="BP3" s="67">
        <f>NETWORKDAYS.INTL(E3,AN3,1,Hoja1!C5:C22)-1</f>
        <v>0</v>
      </c>
      <c r="BQ3" s="188"/>
      <c r="BR3" s="69" t="b">
        <f t="shared" si="1"/>
        <v>0</v>
      </c>
    </row>
    <row r="4" spans="1:70" s="70" customFormat="1" ht="150" customHeight="1">
      <c r="A4" s="62">
        <v>3</v>
      </c>
      <c r="B4" s="63" t="s">
        <v>108</v>
      </c>
      <c r="C4" s="60" t="s">
        <v>109</v>
      </c>
      <c r="D4" s="51" t="s">
        <v>110</v>
      </c>
      <c r="E4" s="52">
        <v>45661</v>
      </c>
      <c r="F4" s="51" t="s">
        <v>73</v>
      </c>
      <c r="G4" s="51">
        <v>80121704</v>
      </c>
      <c r="H4" s="51" t="s">
        <v>74</v>
      </c>
      <c r="I4" s="51" t="s">
        <v>75</v>
      </c>
      <c r="J4" s="51" t="s">
        <v>76</v>
      </c>
      <c r="K4" s="51" t="s">
        <v>77</v>
      </c>
      <c r="L4" s="51" t="s">
        <v>78</v>
      </c>
      <c r="M4" s="51" t="s">
        <v>79</v>
      </c>
      <c r="N4" s="51">
        <v>1625</v>
      </c>
      <c r="O4" s="52">
        <v>45660</v>
      </c>
      <c r="P4" s="54">
        <v>104650000</v>
      </c>
      <c r="Q4" s="51" t="s">
        <v>80</v>
      </c>
      <c r="R4" s="53" t="s">
        <v>81</v>
      </c>
      <c r="S4" s="53" t="s">
        <v>81</v>
      </c>
      <c r="T4" s="53" t="s">
        <v>81</v>
      </c>
      <c r="U4" s="82" t="s">
        <v>111</v>
      </c>
      <c r="V4" s="55" t="s">
        <v>83</v>
      </c>
      <c r="W4" s="55">
        <v>80059744</v>
      </c>
      <c r="X4" s="51">
        <v>7</v>
      </c>
      <c r="Y4" s="66" t="s">
        <v>112</v>
      </c>
      <c r="Z4" s="83">
        <v>28669</v>
      </c>
      <c r="AA4" s="84" t="s">
        <v>85</v>
      </c>
      <c r="AB4" s="66" t="s">
        <v>102</v>
      </c>
      <c r="AC4" s="66" t="s">
        <v>113</v>
      </c>
      <c r="AD4" s="85" t="s">
        <v>114</v>
      </c>
      <c r="AE4" s="84">
        <v>3218020628</v>
      </c>
      <c r="AF4" s="66" t="s">
        <v>115</v>
      </c>
      <c r="AG4" s="64" t="s">
        <v>116</v>
      </c>
      <c r="AH4" s="86">
        <v>104650000</v>
      </c>
      <c r="AI4" s="66">
        <v>345</v>
      </c>
      <c r="AJ4" s="66" t="s">
        <v>91</v>
      </c>
      <c r="AK4" s="66" t="s">
        <v>92</v>
      </c>
      <c r="AL4" s="66">
        <f>+VLOOKUP(AK4,LISTAS!$A$921:$C$989,2,0)</f>
        <v>26421443</v>
      </c>
      <c r="AM4" s="66">
        <f>+VLOOKUP(AK4,LISTAS!$A$921:$C$989,3,0)</f>
        <v>0</v>
      </c>
      <c r="AN4" s="65">
        <v>45664</v>
      </c>
      <c r="AO4" s="66">
        <v>825</v>
      </c>
      <c r="AP4" s="65">
        <v>45664</v>
      </c>
      <c r="AQ4" s="68" t="s">
        <v>93</v>
      </c>
      <c r="AR4" s="181" t="s">
        <v>94</v>
      </c>
      <c r="AS4" s="65">
        <v>45664</v>
      </c>
      <c r="AT4" s="66" t="s">
        <v>95</v>
      </c>
      <c r="AU4" s="66" t="s">
        <v>117</v>
      </c>
      <c r="AV4" s="65">
        <v>45664</v>
      </c>
      <c r="AW4" s="65">
        <v>45664</v>
      </c>
      <c r="AX4" s="66" t="s">
        <v>97</v>
      </c>
      <c r="AY4" s="65">
        <v>45664</v>
      </c>
      <c r="AZ4" s="66"/>
      <c r="BA4" s="66"/>
      <c r="BB4" s="66"/>
      <c r="BC4" s="66"/>
      <c r="BD4" s="66"/>
      <c r="BE4" s="66"/>
      <c r="BF4" s="66"/>
      <c r="BG4" s="66"/>
      <c r="BH4" s="66">
        <f>+AI4+BF4</f>
        <v>345</v>
      </c>
      <c r="BI4" s="87">
        <f>+AH4+BG4</f>
        <v>104650000</v>
      </c>
      <c r="BJ4" s="86">
        <f t="shared" si="0"/>
        <v>9100000</v>
      </c>
      <c r="BK4" s="65">
        <v>46012</v>
      </c>
      <c r="BL4" s="66"/>
      <c r="BM4" s="66"/>
      <c r="BN4" s="66"/>
      <c r="BO4" s="66"/>
      <c r="BP4" s="67">
        <f>NETWORKDAYS.INTL(E4,AN4,1,Hoja1!C6:C23)-1</f>
        <v>1</v>
      </c>
      <c r="BQ4" s="188"/>
      <c r="BR4" s="69" t="b">
        <f t="shared" si="1"/>
        <v>0</v>
      </c>
    </row>
    <row r="5" spans="1:70" s="70" customFormat="1" ht="150" customHeight="1">
      <c r="A5" s="62">
        <v>4</v>
      </c>
      <c r="B5" s="63" t="s">
        <v>118</v>
      </c>
      <c r="C5" s="60" t="s">
        <v>119</v>
      </c>
      <c r="D5" s="51" t="s">
        <v>120</v>
      </c>
      <c r="E5" s="52">
        <v>45661</v>
      </c>
      <c r="F5" s="51" t="s">
        <v>73</v>
      </c>
      <c r="G5" s="51">
        <v>80101506</v>
      </c>
      <c r="H5" s="51" t="s">
        <v>74</v>
      </c>
      <c r="I5" s="51" t="s">
        <v>75</v>
      </c>
      <c r="J5" s="51" t="s">
        <v>76</v>
      </c>
      <c r="K5" s="51" t="s">
        <v>77</v>
      </c>
      <c r="L5" s="51" t="s">
        <v>121</v>
      </c>
      <c r="M5" s="51" t="s">
        <v>79</v>
      </c>
      <c r="N5" s="51">
        <v>1025</v>
      </c>
      <c r="O5" s="52">
        <v>45660</v>
      </c>
      <c r="P5" s="54">
        <v>121333333</v>
      </c>
      <c r="Q5" s="51" t="s">
        <v>80</v>
      </c>
      <c r="R5" s="53" t="s">
        <v>81</v>
      </c>
      <c r="S5" s="53" t="s">
        <v>81</v>
      </c>
      <c r="T5" s="53" t="s">
        <v>81</v>
      </c>
      <c r="U5" s="82" t="s">
        <v>122</v>
      </c>
      <c r="V5" s="55" t="s">
        <v>83</v>
      </c>
      <c r="W5" s="55">
        <v>45521662</v>
      </c>
      <c r="X5" s="51">
        <v>5</v>
      </c>
      <c r="Y5" s="66" t="s">
        <v>84</v>
      </c>
      <c r="Z5" s="83">
        <v>29574</v>
      </c>
      <c r="AA5" s="84" t="s">
        <v>85</v>
      </c>
      <c r="AB5" s="66" t="s">
        <v>86</v>
      </c>
      <c r="AC5" s="66" t="s">
        <v>123</v>
      </c>
      <c r="AD5" s="85" t="s">
        <v>124</v>
      </c>
      <c r="AE5" s="84">
        <v>3175152975</v>
      </c>
      <c r="AF5" s="66" t="s">
        <v>125</v>
      </c>
      <c r="AG5" s="64" t="s">
        <v>126</v>
      </c>
      <c r="AH5" s="86">
        <v>121333333</v>
      </c>
      <c r="AI5" s="66">
        <v>350</v>
      </c>
      <c r="AJ5" s="66" t="s">
        <v>91</v>
      </c>
      <c r="AK5" s="66" t="s">
        <v>127</v>
      </c>
      <c r="AL5" s="66">
        <f>+VLOOKUP(AK5,LISTAS!$A$921:$C$989,2,0)</f>
        <v>79046849</v>
      </c>
      <c r="AM5" s="66">
        <f>+VLOOKUP(AK5,LISTAS!$A$921:$C$989,3,0)</f>
        <v>1</v>
      </c>
      <c r="AN5" s="65">
        <v>45664</v>
      </c>
      <c r="AO5" s="66">
        <v>925</v>
      </c>
      <c r="AP5" s="65">
        <v>45664</v>
      </c>
      <c r="AQ5" s="68" t="s">
        <v>93</v>
      </c>
      <c r="AR5" s="181" t="s">
        <v>94</v>
      </c>
      <c r="AS5" s="65">
        <v>45664</v>
      </c>
      <c r="AT5" s="66" t="s">
        <v>95</v>
      </c>
      <c r="AU5" s="66" t="s">
        <v>128</v>
      </c>
      <c r="AV5" s="65" t="s">
        <v>129</v>
      </c>
      <c r="AW5" s="65" t="s">
        <v>129</v>
      </c>
      <c r="AX5" s="66" t="s">
        <v>97</v>
      </c>
      <c r="AY5" s="65">
        <v>45664</v>
      </c>
      <c r="AZ5" s="66"/>
      <c r="BA5" s="66"/>
      <c r="BB5" s="66"/>
      <c r="BC5" s="66"/>
      <c r="BD5" s="66"/>
      <c r="BE5" s="66"/>
      <c r="BF5" s="66"/>
      <c r="BG5" s="66"/>
      <c r="BH5" s="66">
        <f>+AI5+BF5</f>
        <v>350</v>
      </c>
      <c r="BI5" s="87">
        <f>+AH5+BG5</f>
        <v>121333333</v>
      </c>
      <c r="BJ5" s="86">
        <f t="shared" si="0"/>
        <v>10399999.971428571</v>
      </c>
      <c r="BK5" s="65">
        <v>46017</v>
      </c>
      <c r="BL5" s="66"/>
      <c r="BM5" s="66"/>
      <c r="BN5" s="66"/>
      <c r="BO5" s="66"/>
      <c r="BP5" s="67">
        <f>NETWORKDAYS.INTL(E5,AN5,1,Hoja1!C7:C24)-1</f>
        <v>1</v>
      </c>
      <c r="BQ5" s="188"/>
      <c r="BR5" s="69" t="b">
        <f t="shared" si="1"/>
        <v>0</v>
      </c>
    </row>
    <row r="6" spans="1:70" s="70" customFormat="1" ht="150" customHeight="1">
      <c r="A6" s="62">
        <v>5</v>
      </c>
      <c r="B6" s="63" t="s">
        <v>130</v>
      </c>
      <c r="C6" s="60" t="s">
        <v>131</v>
      </c>
      <c r="D6" s="51" t="s">
        <v>132</v>
      </c>
      <c r="E6" s="52">
        <v>45661</v>
      </c>
      <c r="F6" s="51" t="s">
        <v>73</v>
      </c>
      <c r="G6" s="51">
        <v>80101506</v>
      </c>
      <c r="H6" s="51" t="s">
        <v>74</v>
      </c>
      <c r="I6" s="51" t="s">
        <v>75</v>
      </c>
      <c r="J6" s="51" t="s">
        <v>76</v>
      </c>
      <c r="K6" s="51" t="s">
        <v>77</v>
      </c>
      <c r="L6" s="51" t="s">
        <v>121</v>
      </c>
      <c r="M6" s="51" t="s">
        <v>79</v>
      </c>
      <c r="N6" s="51">
        <v>1125</v>
      </c>
      <c r="O6" s="52">
        <v>45660</v>
      </c>
      <c r="P6" s="54">
        <v>121333333</v>
      </c>
      <c r="Q6" s="51" t="s">
        <v>80</v>
      </c>
      <c r="R6" s="53" t="s">
        <v>81</v>
      </c>
      <c r="S6" s="53" t="s">
        <v>81</v>
      </c>
      <c r="T6" s="53" t="s">
        <v>81</v>
      </c>
      <c r="U6" s="82" t="s">
        <v>133</v>
      </c>
      <c r="V6" s="55" t="s">
        <v>83</v>
      </c>
      <c r="W6" s="55">
        <v>79976488</v>
      </c>
      <c r="X6" s="51">
        <v>6</v>
      </c>
      <c r="Y6" s="66" t="s">
        <v>112</v>
      </c>
      <c r="Z6" s="83">
        <v>29391</v>
      </c>
      <c r="AA6" s="84" t="s">
        <v>85</v>
      </c>
      <c r="AB6" s="66" t="s">
        <v>134</v>
      </c>
      <c r="AC6" s="66" t="s">
        <v>135</v>
      </c>
      <c r="AD6" s="85" t="s">
        <v>136</v>
      </c>
      <c r="AE6" s="84">
        <v>3143136143</v>
      </c>
      <c r="AF6" s="66" t="s">
        <v>125</v>
      </c>
      <c r="AG6" s="64" t="s">
        <v>126</v>
      </c>
      <c r="AH6" s="86">
        <v>121333333</v>
      </c>
      <c r="AI6" s="66">
        <v>350</v>
      </c>
      <c r="AJ6" s="66" t="s">
        <v>91</v>
      </c>
      <c r="AK6" s="66" t="s">
        <v>127</v>
      </c>
      <c r="AL6" s="66">
        <f>+VLOOKUP(AK6,LISTAS!$A$921:$C$989,2,0)</f>
        <v>79046849</v>
      </c>
      <c r="AM6" s="66">
        <f>+VLOOKUP(AK6,LISTAS!$A$921:$C$989,3,0)</f>
        <v>1</v>
      </c>
      <c r="AN6" s="65">
        <v>45664</v>
      </c>
      <c r="AO6" s="66">
        <v>1025</v>
      </c>
      <c r="AP6" s="65">
        <v>45664</v>
      </c>
      <c r="AQ6" s="68" t="s">
        <v>93</v>
      </c>
      <c r="AR6" s="181" t="s">
        <v>94</v>
      </c>
      <c r="AS6" s="65">
        <v>45664</v>
      </c>
      <c r="AT6" s="66" t="s">
        <v>95</v>
      </c>
      <c r="AU6" s="66" t="s">
        <v>137</v>
      </c>
      <c r="AV6" s="65">
        <v>45664</v>
      </c>
      <c r="AW6" s="65">
        <v>45664</v>
      </c>
      <c r="AX6" s="66" t="s">
        <v>97</v>
      </c>
      <c r="AY6" s="65">
        <v>45664</v>
      </c>
      <c r="AZ6" s="66"/>
      <c r="BA6" s="66"/>
      <c r="BB6" s="66"/>
      <c r="BC6" s="66"/>
      <c r="BD6" s="66"/>
      <c r="BE6" s="66"/>
      <c r="BF6" s="66"/>
      <c r="BG6" s="66"/>
      <c r="BH6" s="66">
        <f>+AI6+BF6</f>
        <v>350</v>
      </c>
      <c r="BI6" s="87">
        <f>+AH6+BG6</f>
        <v>121333333</v>
      </c>
      <c r="BJ6" s="86">
        <f t="shared" si="0"/>
        <v>10399999.971428571</v>
      </c>
      <c r="BK6" s="65">
        <v>46017</v>
      </c>
      <c r="BL6" s="66"/>
      <c r="BM6" s="66"/>
      <c r="BN6" s="66"/>
      <c r="BO6" s="66"/>
      <c r="BP6" s="67">
        <f>NETWORKDAYS.INTL(E6,AN6,1,Hoja1!C8:C25)-1</f>
        <v>1</v>
      </c>
      <c r="BQ6" s="188"/>
      <c r="BR6" s="69" t="b">
        <f t="shared" si="1"/>
        <v>0</v>
      </c>
    </row>
    <row r="7" spans="1:70" s="70" customFormat="1" ht="150" customHeight="1">
      <c r="A7" s="62">
        <v>6</v>
      </c>
      <c r="B7" s="63" t="s">
        <v>138</v>
      </c>
      <c r="C7" s="60" t="s">
        <v>139</v>
      </c>
      <c r="D7" s="51" t="s">
        <v>140</v>
      </c>
      <c r="E7" s="52">
        <v>45661</v>
      </c>
      <c r="F7" s="51" t="s">
        <v>73</v>
      </c>
      <c r="G7" s="51">
        <v>80121704</v>
      </c>
      <c r="H7" s="51" t="s">
        <v>74</v>
      </c>
      <c r="I7" s="51" t="s">
        <v>75</v>
      </c>
      <c r="J7" s="51" t="s">
        <v>76</v>
      </c>
      <c r="K7" s="51" t="s">
        <v>77</v>
      </c>
      <c r="L7" s="51" t="s">
        <v>78</v>
      </c>
      <c r="M7" s="51" t="s">
        <v>79</v>
      </c>
      <c r="N7" s="51">
        <v>1725</v>
      </c>
      <c r="O7" s="52">
        <v>45660</v>
      </c>
      <c r="P7" s="54">
        <v>85800000</v>
      </c>
      <c r="Q7" s="51" t="s">
        <v>80</v>
      </c>
      <c r="R7" s="53" t="s">
        <v>81</v>
      </c>
      <c r="S7" s="53" t="s">
        <v>81</v>
      </c>
      <c r="T7" s="53" t="s">
        <v>81</v>
      </c>
      <c r="U7" s="82" t="s">
        <v>141</v>
      </c>
      <c r="V7" s="55" t="s">
        <v>83</v>
      </c>
      <c r="W7" s="55">
        <v>80070784</v>
      </c>
      <c r="X7" s="51">
        <v>6</v>
      </c>
      <c r="Y7" s="66" t="s">
        <v>112</v>
      </c>
      <c r="Z7" s="83">
        <v>29787</v>
      </c>
      <c r="AA7" s="84" t="s">
        <v>85</v>
      </c>
      <c r="AB7" s="66" t="s">
        <v>102</v>
      </c>
      <c r="AC7" s="66" t="s">
        <v>142</v>
      </c>
      <c r="AD7" s="85" t="s">
        <v>143</v>
      </c>
      <c r="AE7" s="84" t="s">
        <v>144</v>
      </c>
      <c r="AF7" s="66" t="s">
        <v>145</v>
      </c>
      <c r="AG7" s="64" t="s">
        <v>106</v>
      </c>
      <c r="AH7" s="86">
        <v>85800000</v>
      </c>
      <c r="AI7" s="66">
        <v>330</v>
      </c>
      <c r="AJ7" s="66" t="s">
        <v>91</v>
      </c>
      <c r="AK7" s="66" t="s">
        <v>92</v>
      </c>
      <c r="AL7" s="66">
        <f>+VLOOKUP(AK7,LISTAS!$A$921:$C$989,2,0)</f>
        <v>26421443</v>
      </c>
      <c r="AM7" s="66">
        <f>+VLOOKUP(AK7,LISTAS!$A$921:$C$989,3,0)</f>
        <v>0</v>
      </c>
      <c r="AN7" s="65">
        <v>45664</v>
      </c>
      <c r="AO7" s="66">
        <v>1225</v>
      </c>
      <c r="AP7" s="65">
        <v>45664</v>
      </c>
      <c r="AQ7" s="68" t="s">
        <v>93</v>
      </c>
      <c r="AR7" s="181" t="s">
        <v>94</v>
      </c>
      <c r="AS7" s="65">
        <v>45664</v>
      </c>
      <c r="AT7" s="66" t="s">
        <v>95</v>
      </c>
      <c r="AU7" s="66" t="s">
        <v>146</v>
      </c>
      <c r="AV7" s="65" t="s">
        <v>147</v>
      </c>
      <c r="AW7" s="65" t="s">
        <v>147</v>
      </c>
      <c r="AX7" s="66" t="s">
        <v>97</v>
      </c>
      <c r="AY7" s="65">
        <v>45664</v>
      </c>
      <c r="AZ7" s="66"/>
      <c r="BA7" s="66"/>
      <c r="BB7" s="66"/>
      <c r="BC7" s="66"/>
      <c r="BD7" s="66"/>
      <c r="BE7" s="66"/>
      <c r="BF7" s="66"/>
      <c r="BG7" s="66"/>
      <c r="BH7" s="66">
        <f>+AI7+BF7</f>
        <v>330</v>
      </c>
      <c r="BI7" s="87">
        <f>+AH7+BG7</f>
        <v>85800000</v>
      </c>
      <c r="BJ7" s="86">
        <f t="shared" si="0"/>
        <v>7800000</v>
      </c>
      <c r="BK7" s="65">
        <v>45997</v>
      </c>
      <c r="BL7" s="66"/>
      <c r="BM7" s="66"/>
      <c r="BN7" s="66"/>
      <c r="BO7" s="66"/>
      <c r="BP7" s="67">
        <f>NETWORKDAYS.INTL(E7,AN7,1,Hoja1!C9:C26)-1</f>
        <v>1</v>
      </c>
      <c r="BQ7" s="188"/>
      <c r="BR7" s="69" t="b">
        <f t="shared" si="1"/>
        <v>0</v>
      </c>
    </row>
    <row r="8" spans="1:70" s="70" customFormat="1" ht="150" customHeight="1">
      <c r="A8" s="62">
        <v>7</v>
      </c>
      <c r="B8" s="63" t="s">
        <v>148</v>
      </c>
      <c r="C8" s="60" t="s">
        <v>149</v>
      </c>
      <c r="D8" s="51" t="s">
        <v>150</v>
      </c>
      <c r="E8" s="52">
        <v>45661</v>
      </c>
      <c r="F8" s="51" t="s">
        <v>73</v>
      </c>
      <c r="G8" s="51">
        <v>80101506</v>
      </c>
      <c r="H8" s="51" t="s">
        <v>74</v>
      </c>
      <c r="I8" s="51" t="s">
        <v>75</v>
      </c>
      <c r="J8" s="51" t="s">
        <v>76</v>
      </c>
      <c r="K8" s="51" t="s">
        <v>77</v>
      </c>
      <c r="L8" s="51" t="s">
        <v>121</v>
      </c>
      <c r="M8" s="51" t="s">
        <v>79</v>
      </c>
      <c r="N8" s="51">
        <v>1425</v>
      </c>
      <c r="O8" s="52">
        <v>45660</v>
      </c>
      <c r="P8" s="54">
        <v>85962500</v>
      </c>
      <c r="Q8" s="51" t="s">
        <v>80</v>
      </c>
      <c r="R8" s="53" t="s">
        <v>81</v>
      </c>
      <c r="S8" s="53" t="s">
        <v>81</v>
      </c>
      <c r="T8" s="53" t="s">
        <v>81</v>
      </c>
      <c r="U8" s="82" t="s">
        <v>151</v>
      </c>
      <c r="V8" s="55" t="s">
        <v>83</v>
      </c>
      <c r="W8" s="55">
        <v>40043649</v>
      </c>
      <c r="X8" s="51">
        <v>1</v>
      </c>
      <c r="Y8" s="66" t="s">
        <v>84</v>
      </c>
      <c r="Z8" s="83">
        <v>28540</v>
      </c>
      <c r="AA8" s="84" t="s">
        <v>85</v>
      </c>
      <c r="AB8" s="66" t="s">
        <v>86</v>
      </c>
      <c r="AC8" s="66" t="s">
        <v>123</v>
      </c>
      <c r="AD8" s="85" t="s">
        <v>152</v>
      </c>
      <c r="AE8" s="84">
        <v>3162232428</v>
      </c>
      <c r="AF8" s="66" t="s">
        <v>153</v>
      </c>
      <c r="AG8" s="64" t="s">
        <v>154</v>
      </c>
      <c r="AH8" s="86">
        <v>85962500</v>
      </c>
      <c r="AI8" s="66">
        <v>345</v>
      </c>
      <c r="AJ8" s="66" t="s">
        <v>91</v>
      </c>
      <c r="AK8" s="66" t="s">
        <v>127</v>
      </c>
      <c r="AL8" s="66">
        <f>+VLOOKUP(AK8,LISTAS!$A$921:$C$989,2,0)</f>
        <v>79046849</v>
      </c>
      <c r="AM8" s="66">
        <f>+VLOOKUP(AK8,LISTAS!$A$921:$C$989,3,0)</f>
        <v>1</v>
      </c>
      <c r="AN8" s="65">
        <v>45664</v>
      </c>
      <c r="AO8" s="66">
        <v>1425</v>
      </c>
      <c r="AP8" s="65">
        <v>45664</v>
      </c>
      <c r="AQ8" s="68" t="s">
        <v>93</v>
      </c>
      <c r="AR8" s="181" t="s">
        <v>94</v>
      </c>
      <c r="AS8" s="65">
        <v>45664</v>
      </c>
      <c r="AT8" s="66" t="s">
        <v>95</v>
      </c>
      <c r="AU8" s="66" t="s">
        <v>155</v>
      </c>
      <c r="AV8" s="65" t="s">
        <v>147</v>
      </c>
      <c r="AW8" s="65" t="s">
        <v>156</v>
      </c>
      <c r="AX8" s="66" t="s">
        <v>97</v>
      </c>
      <c r="AY8" s="65">
        <v>45665</v>
      </c>
      <c r="AZ8" s="66"/>
      <c r="BA8" s="66"/>
      <c r="BB8" s="66"/>
      <c r="BC8" s="66"/>
      <c r="BD8" s="66"/>
      <c r="BE8" s="66"/>
      <c r="BF8" s="66"/>
      <c r="BG8" s="66"/>
      <c r="BH8" s="66">
        <f>+AI8+BF8</f>
        <v>345</v>
      </c>
      <c r="BI8" s="87">
        <f>+AH8+BG8</f>
        <v>85962500</v>
      </c>
      <c r="BJ8" s="86">
        <f t="shared" si="0"/>
        <v>7475000</v>
      </c>
      <c r="BK8" s="65">
        <v>46013</v>
      </c>
      <c r="BL8" s="66"/>
      <c r="BM8" s="66"/>
      <c r="BN8" s="66"/>
      <c r="BO8" s="66"/>
      <c r="BP8" s="67">
        <f>NETWORKDAYS.INTL(E8,AN8,1,Hoja1!C10:C27)-1</f>
        <v>1</v>
      </c>
      <c r="BQ8" s="188"/>
      <c r="BR8" s="69" t="b">
        <f t="shared" si="1"/>
        <v>0</v>
      </c>
    </row>
    <row r="9" spans="1:70" s="70" customFormat="1" ht="150" customHeight="1">
      <c r="A9" s="62">
        <v>8</v>
      </c>
      <c r="B9" s="63" t="s">
        <v>157</v>
      </c>
      <c r="C9" s="60" t="s">
        <v>158</v>
      </c>
      <c r="D9" s="51" t="s">
        <v>159</v>
      </c>
      <c r="E9" s="52">
        <v>45661</v>
      </c>
      <c r="F9" s="51" t="s">
        <v>73</v>
      </c>
      <c r="G9" s="51">
        <v>80101506</v>
      </c>
      <c r="H9" s="51" t="s">
        <v>74</v>
      </c>
      <c r="I9" s="51" t="s">
        <v>75</v>
      </c>
      <c r="J9" s="51" t="s">
        <v>76</v>
      </c>
      <c r="K9" s="51" t="s">
        <v>77</v>
      </c>
      <c r="L9" s="51" t="s">
        <v>121</v>
      </c>
      <c r="M9" s="51" t="s">
        <v>79</v>
      </c>
      <c r="N9" s="51">
        <v>1325</v>
      </c>
      <c r="O9" s="52">
        <v>45660</v>
      </c>
      <c r="P9" s="54">
        <v>121333333</v>
      </c>
      <c r="Q9" s="51" t="s">
        <v>80</v>
      </c>
      <c r="R9" s="53" t="s">
        <v>81</v>
      </c>
      <c r="S9" s="53" t="s">
        <v>81</v>
      </c>
      <c r="T9" s="53" t="s">
        <v>81</v>
      </c>
      <c r="U9" s="82" t="s">
        <v>160</v>
      </c>
      <c r="V9" s="55" t="s">
        <v>83</v>
      </c>
      <c r="W9" s="55">
        <v>53892282</v>
      </c>
      <c r="X9" s="51">
        <v>1</v>
      </c>
      <c r="Y9" s="66" t="s">
        <v>84</v>
      </c>
      <c r="Z9" s="83">
        <v>30697</v>
      </c>
      <c r="AA9" s="84" t="s">
        <v>85</v>
      </c>
      <c r="AB9" s="66" t="s">
        <v>86</v>
      </c>
      <c r="AC9" s="66" t="s">
        <v>161</v>
      </c>
      <c r="AD9" s="85" t="s">
        <v>162</v>
      </c>
      <c r="AE9" s="84">
        <v>3202460982</v>
      </c>
      <c r="AF9" s="66" t="s">
        <v>125</v>
      </c>
      <c r="AG9" s="64" t="s">
        <v>126</v>
      </c>
      <c r="AH9" s="86">
        <v>121333333</v>
      </c>
      <c r="AI9" s="66">
        <v>350</v>
      </c>
      <c r="AJ9" s="66" t="s">
        <v>91</v>
      </c>
      <c r="AK9" s="66" t="s">
        <v>127</v>
      </c>
      <c r="AL9" s="66">
        <f>+VLOOKUP(AK9,LISTAS!$A$921:$C$989,2,0)</f>
        <v>79046849</v>
      </c>
      <c r="AM9" s="66">
        <f>+VLOOKUP(AK9,LISTAS!$A$921:$C$989,3,0)</f>
        <v>1</v>
      </c>
      <c r="AN9" s="65">
        <v>45665</v>
      </c>
      <c r="AO9" s="66">
        <v>1525</v>
      </c>
      <c r="AP9" s="65">
        <v>45665</v>
      </c>
      <c r="AQ9" s="68" t="s">
        <v>93</v>
      </c>
      <c r="AR9" s="181" t="s">
        <v>94</v>
      </c>
      <c r="AS9" s="65">
        <v>45664</v>
      </c>
      <c r="AT9" s="66" t="s">
        <v>163</v>
      </c>
      <c r="AU9" s="66" t="s">
        <v>164</v>
      </c>
      <c r="AV9" s="65">
        <v>45665</v>
      </c>
      <c r="AW9" s="65">
        <v>45665</v>
      </c>
      <c r="AX9" s="66" t="s">
        <v>97</v>
      </c>
      <c r="AY9" s="65">
        <v>45665</v>
      </c>
      <c r="AZ9" s="66"/>
      <c r="BA9" s="66"/>
      <c r="BB9" s="66"/>
      <c r="BC9" s="66"/>
      <c r="BD9" s="66"/>
      <c r="BE9" s="66"/>
      <c r="BF9" s="66"/>
      <c r="BG9" s="66"/>
      <c r="BH9" s="66">
        <f>+AI9+BF9</f>
        <v>350</v>
      </c>
      <c r="BI9" s="87">
        <f>+AH9+BG9</f>
        <v>121333333</v>
      </c>
      <c r="BJ9" s="86">
        <f t="shared" si="0"/>
        <v>10399999.971428571</v>
      </c>
      <c r="BK9" s="65">
        <v>46018</v>
      </c>
      <c r="BL9" s="66"/>
      <c r="BM9" s="66"/>
      <c r="BN9" s="66"/>
      <c r="BO9" s="66"/>
      <c r="BP9" s="67">
        <f>NETWORKDAYS.INTL(E9,AN9,1,Hoja1!C11:C28)-1</f>
        <v>2</v>
      </c>
      <c r="BQ9" s="188"/>
      <c r="BR9" s="69" t="b">
        <f t="shared" si="1"/>
        <v>0</v>
      </c>
    </row>
    <row r="10" spans="1:70" s="70" customFormat="1" ht="150" customHeight="1">
      <c r="A10" s="62">
        <v>9</v>
      </c>
      <c r="B10" s="63" t="s">
        <v>165</v>
      </c>
      <c r="C10" s="60" t="s">
        <v>166</v>
      </c>
      <c r="D10" s="51" t="s">
        <v>167</v>
      </c>
      <c r="E10" s="52">
        <v>45661</v>
      </c>
      <c r="F10" s="51" t="s">
        <v>73</v>
      </c>
      <c r="G10" s="51">
        <v>80101506</v>
      </c>
      <c r="H10" s="51" t="s">
        <v>74</v>
      </c>
      <c r="I10" s="51" t="s">
        <v>75</v>
      </c>
      <c r="J10" s="51" t="s">
        <v>76</v>
      </c>
      <c r="K10" s="51" t="s">
        <v>77</v>
      </c>
      <c r="L10" s="51" t="s">
        <v>121</v>
      </c>
      <c r="M10" s="51" t="s">
        <v>79</v>
      </c>
      <c r="N10" s="51">
        <v>1225</v>
      </c>
      <c r="O10" s="52">
        <v>45660</v>
      </c>
      <c r="P10" s="54">
        <v>121333333</v>
      </c>
      <c r="Q10" s="51" t="s">
        <v>80</v>
      </c>
      <c r="R10" s="53" t="s">
        <v>81</v>
      </c>
      <c r="S10" s="53" t="s">
        <v>81</v>
      </c>
      <c r="T10" s="53" t="s">
        <v>81</v>
      </c>
      <c r="U10" s="82" t="s">
        <v>168</v>
      </c>
      <c r="V10" s="55" t="s">
        <v>83</v>
      </c>
      <c r="W10" s="55">
        <v>1019030306</v>
      </c>
      <c r="X10" s="51">
        <v>7</v>
      </c>
      <c r="Y10" s="66" t="s">
        <v>84</v>
      </c>
      <c r="Z10" s="83">
        <v>32549</v>
      </c>
      <c r="AA10" s="84" t="s">
        <v>85</v>
      </c>
      <c r="AB10" s="66" t="s">
        <v>169</v>
      </c>
      <c r="AC10" s="66" t="s">
        <v>170</v>
      </c>
      <c r="AD10" s="85" t="s">
        <v>171</v>
      </c>
      <c r="AE10" s="84">
        <v>3124544425</v>
      </c>
      <c r="AF10" s="66" t="s">
        <v>125</v>
      </c>
      <c r="AG10" s="64" t="s">
        <v>126</v>
      </c>
      <c r="AH10" s="86">
        <v>121333333</v>
      </c>
      <c r="AI10" s="66">
        <v>350</v>
      </c>
      <c r="AJ10" s="66" t="s">
        <v>91</v>
      </c>
      <c r="AK10" s="66" t="s">
        <v>127</v>
      </c>
      <c r="AL10" s="66">
        <f>+VLOOKUP(AK10,LISTAS!$A$921:$C$989,2,0)</f>
        <v>79046849</v>
      </c>
      <c r="AM10" s="66">
        <f>+VLOOKUP(AK10,LISTAS!$A$921:$C$989,3,0)</f>
        <v>1</v>
      </c>
      <c r="AN10" s="65">
        <v>45664</v>
      </c>
      <c r="AO10" s="66">
        <v>1325</v>
      </c>
      <c r="AP10" s="65">
        <v>45664</v>
      </c>
      <c r="AQ10" s="68" t="s">
        <v>93</v>
      </c>
      <c r="AR10" s="181" t="s">
        <v>94</v>
      </c>
      <c r="AS10" s="65">
        <v>45664</v>
      </c>
      <c r="AT10" s="66" t="s">
        <v>95</v>
      </c>
      <c r="AU10" s="66" t="s">
        <v>172</v>
      </c>
      <c r="AV10" s="65">
        <v>45664</v>
      </c>
      <c r="AW10" s="65">
        <v>45664</v>
      </c>
      <c r="AX10" s="66" t="s">
        <v>97</v>
      </c>
      <c r="AY10" s="65">
        <v>45664</v>
      </c>
      <c r="AZ10" s="66"/>
      <c r="BA10" s="66"/>
      <c r="BB10" s="66"/>
      <c r="BC10" s="66"/>
      <c r="BD10" s="66"/>
      <c r="BE10" s="66"/>
      <c r="BF10" s="66"/>
      <c r="BG10" s="66"/>
      <c r="BH10" s="66">
        <f>+AI10+BF10</f>
        <v>350</v>
      </c>
      <c r="BI10" s="87">
        <f>+AH10+BG10</f>
        <v>121333333</v>
      </c>
      <c r="BJ10" s="86">
        <f t="shared" si="0"/>
        <v>10399999.971428571</v>
      </c>
      <c r="BK10" s="65">
        <v>46017</v>
      </c>
      <c r="BL10" s="66"/>
      <c r="BM10" s="66"/>
      <c r="BN10" s="66"/>
      <c r="BO10" s="66"/>
      <c r="BP10" s="67">
        <f>NETWORKDAYS.INTL(E10,AN10,1,Hoja1!C12:C29)-1</f>
        <v>1</v>
      </c>
      <c r="BQ10" s="188"/>
      <c r="BR10" s="69" t="b">
        <f t="shared" si="1"/>
        <v>0</v>
      </c>
    </row>
    <row r="11" spans="1:70" s="70" customFormat="1" ht="150" customHeight="1">
      <c r="A11" s="62">
        <v>10</v>
      </c>
      <c r="B11" s="63" t="s">
        <v>173</v>
      </c>
      <c r="C11" s="60" t="s">
        <v>174</v>
      </c>
      <c r="D11" s="51" t="s">
        <v>175</v>
      </c>
      <c r="E11" s="52">
        <v>45661</v>
      </c>
      <c r="F11" s="51" t="s">
        <v>73</v>
      </c>
      <c r="G11" s="51">
        <v>80121704</v>
      </c>
      <c r="H11" s="51" t="s">
        <v>74</v>
      </c>
      <c r="I11" s="51" t="s">
        <v>75</v>
      </c>
      <c r="J11" s="51" t="s">
        <v>76</v>
      </c>
      <c r="K11" s="51" t="s">
        <v>77</v>
      </c>
      <c r="L11" s="51" t="s">
        <v>78</v>
      </c>
      <c r="M11" s="51" t="s">
        <v>79</v>
      </c>
      <c r="N11" s="51">
        <v>1525</v>
      </c>
      <c r="O11" s="52">
        <v>45660</v>
      </c>
      <c r="P11" s="54">
        <v>104650000</v>
      </c>
      <c r="Q11" s="51" t="s">
        <v>80</v>
      </c>
      <c r="R11" s="53" t="s">
        <v>81</v>
      </c>
      <c r="S11" s="53" t="s">
        <v>81</v>
      </c>
      <c r="T11" s="53" t="s">
        <v>81</v>
      </c>
      <c r="U11" s="82" t="s">
        <v>176</v>
      </c>
      <c r="V11" s="55" t="s">
        <v>83</v>
      </c>
      <c r="W11" s="55">
        <v>17422933</v>
      </c>
      <c r="X11" s="51">
        <v>1</v>
      </c>
      <c r="Y11" s="66" t="s">
        <v>112</v>
      </c>
      <c r="Z11" s="83">
        <v>30857</v>
      </c>
      <c r="AA11" s="84" t="s">
        <v>85</v>
      </c>
      <c r="AB11" s="66" t="s">
        <v>102</v>
      </c>
      <c r="AC11" s="66" t="s">
        <v>113</v>
      </c>
      <c r="AD11" s="85" t="s">
        <v>177</v>
      </c>
      <c r="AE11" s="84">
        <v>3115388326</v>
      </c>
      <c r="AF11" s="66" t="s">
        <v>178</v>
      </c>
      <c r="AG11" s="64" t="s">
        <v>116</v>
      </c>
      <c r="AH11" s="86">
        <v>104650000</v>
      </c>
      <c r="AI11" s="66">
        <v>345</v>
      </c>
      <c r="AJ11" s="66" t="s">
        <v>91</v>
      </c>
      <c r="AK11" s="66" t="s">
        <v>92</v>
      </c>
      <c r="AL11" s="66">
        <f>+VLOOKUP(AK11,LISTAS!$A$921:$C$989,2,0)</f>
        <v>26421443</v>
      </c>
      <c r="AM11" s="66">
        <f>+VLOOKUP(AK11,LISTAS!$A$921:$C$989,3,0)</f>
        <v>0</v>
      </c>
      <c r="AN11" s="65">
        <v>45664</v>
      </c>
      <c r="AO11" s="66">
        <v>1125</v>
      </c>
      <c r="AP11" s="65">
        <v>45664</v>
      </c>
      <c r="AQ11" s="68" t="s">
        <v>93</v>
      </c>
      <c r="AR11" s="181" t="s">
        <v>94</v>
      </c>
      <c r="AS11" s="65">
        <v>45664</v>
      </c>
      <c r="AT11" s="66" t="s">
        <v>95</v>
      </c>
      <c r="AU11" s="66" t="s">
        <v>179</v>
      </c>
      <c r="AV11" s="65">
        <v>45664</v>
      </c>
      <c r="AW11" s="65">
        <v>45664</v>
      </c>
      <c r="AX11" s="66" t="s">
        <v>97</v>
      </c>
      <c r="AY11" s="65">
        <v>45664</v>
      </c>
      <c r="AZ11" s="66"/>
      <c r="BA11" s="66"/>
      <c r="BB11" s="66"/>
      <c r="BC11" s="66"/>
      <c r="BD11" s="66"/>
      <c r="BE11" s="66"/>
      <c r="BF11" s="66"/>
      <c r="BG11" s="66"/>
      <c r="BH11" s="66">
        <f>+AI11+BF11</f>
        <v>345</v>
      </c>
      <c r="BI11" s="87">
        <f>+AH11+BG11</f>
        <v>104650000</v>
      </c>
      <c r="BJ11" s="86">
        <f t="shared" si="0"/>
        <v>9100000</v>
      </c>
      <c r="BK11" s="65">
        <v>46012</v>
      </c>
      <c r="BL11" s="66"/>
      <c r="BM11" s="66"/>
      <c r="BN11" s="66"/>
      <c r="BO11" s="66"/>
      <c r="BP11" s="67">
        <f>NETWORKDAYS.INTL(E11,AN11,1,Hoja1!C13:C30)-1</f>
        <v>1</v>
      </c>
      <c r="BQ11" s="188"/>
      <c r="BR11" s="69" t="b">
        <f t="shared" si="1"/>
        <v>0</v>
      </c>
    </row>
    <row r="12" spans="1:70" s="70" customFormat="1" ht="150" customHeight="1">
      <c r="A12" s="62">
        <v>11</v>
      </c>
      <c r="B12" s="63" t="s">
        <v>180</v>
      </c>
      <c r="C12" s="60" t="s">
        <v>181</v>
      </c>
      <c r="D12" s="51" t="s">
        <v>182</v>
      </c>
      <c r="E12" s="52">
        <v>45664</v>
      </c>
      <c r="F12" s="51" t="s">
        <v>73</v>
      </c>
      <c r="G12" s="51">
        <v>81111500</v>
      </c>
      <c r="H12" s="51" t="s">
        <v>74</v>
      </c>
      <c r="I12" s="51" t="s">
        <v>75</v>
      </c>
      <c r="J12" s="51" t="s">
        <v>76</v>
      </c>
      <c r="K12" s="51" t="s">
        <v>183</v>
      </c>
      <c r="L12" s="51" t="s">
        <v>184</v>
      </c>
      <c r="M12" s="51" t="s">
        <v>185</v>
      </c>
      <c r="N12" s="51">
        <v>3525</v>
      </c>
      <c r="O12" s="52">
        <v>45661</v>
      </c>
      <c r="P12" s="54">
        <v>127075000</v>
      </c>
      <c r="Q12" s="51" t="s">
        <v>186</v>
      </c>
      <c r="R12" s="53" t="s">
        <v>81</v>
      </c>
      <c r="S12" s="53" t="s">
        <v>81</v>
      </c>
      <c r="T12" s="53" t="s">
        <v>81</v>
      </c>
      <c r="U12" s="82" t="s">
        <v>187</v>
      </c>
      <c r="V12" s="55" t="s">
        <v>83</v>
      </c>
      <c r="W12" s="55">
        <v>53105955</v>
      </c>
      <c r="X12" s="51">
        <v>3</v>
      </c>
      <c r="Y12" s="66" t="s">
        <v>84</v>
      </c>
      <c r="Z12" s="83">
        <v>30861</v>
      </c>
      <c r="AA12" s="84" t="s">
        <v>85</v>
      </c>
      <c r="AB12" s="66" t="s">
        <v>188</v>
      </c>
      <c r="AC12" s="66" t="s">
        <v>189</v>
      </c>
      <c r="AD12" s="85" t="s">
        <v>190</v>
      </c>
      <c r="AE12" s="84">
        <v>3008279881</v>
      </c>
      <c r="AF12" s="66" t="s">
        <v>191</v>
      </c>
      <c r="AG12" s="64" t="s">
        <v>192</v>
      </c>
      <c r="AH12" s="86">
        <v>127075000</v>
      </c>
      <c r="AI12" s="66">
        <v>345</v>
      </c>
      <c r="AJ12" s="66" t="s">
        <v>91</v>
      </c>
      <c r="AK12" s="66" t="s">
        <v>193</v>
      </c>
      <c r="AL12" s="66">
        <f>+VLOOKUP(AK12,LISTAS!$A$921:$C$989,2,0)</f>
        <v>1024472436</v>
      </c>
      <c r="AM12" s="66">
        <f>+VLOOKUP(AK12,LISTAS!$A$921:$C$989,3,0)</f>
        <v>0</v>
      </c>
      <c r="AN12" s="65">
        <v>45666</v>
      </c>
      <c r="AO12" s="66">
        <v>1825</v>
      </c>
      <c r="AP12" s="65">
        <v>45666</v>
      </c>
      <c r="AQ12" s="68" t="s">
        <v>93</v>
      </c>
      <c r="AR12" s="181" t="s">
        <v>194</v>
      </c>
      <c r="AS12" s="65">
        <v>45666</v>
      </c>
      <c r="AT12" s="66" t="s">
        <v>95</v>
      </c>
      <c r="AU12" s="66" t="s">
        <v>195</v>
      </c>
      <c r="AV12" s="65">
        <v>45666</v>
      </c>
      <c r="AW12" s="65">
        <v>45667</v>
      </c>
      <c r="AX12" s="66" t="s">
        <v>97</v>
      </c>
      <c r="AY12" s="65">
        <v>45667</v>
      </c>
      <c r="AZ12" s="66"/>
      <c r="BA12" s="66"/>
      <c r="BB12" s="66"/>
      <c r="BC12" s="66"/>
      <c r="BD12" s="66"/>
      <c r="BE12" s="66"/>
      <c r="BF12" s="66"/>
      <c r="BG12" s="66"/>
      <c r="BH12" s="66">
        <f>+AI12+BF12</f>
        <v>345</v>
      </c>
      <c r="BI12" s="87">
        <f>+AH12+BG12</f>
        <v>127075000</v>
      </c>
      <c r="BJ12" s="86">
        <f t="shared" si="0"/>
        <v>11050000</v>
      </c>
      <c r="BK12" s="65">
        <v>46015</v>
      </c>
      <c r="BL12" s="66"/>
      <c r="BM12" s="66"/>
      <c r="BN12" s="66"/>
      <c r="BO12" s="66"/>
      <c r="BP12" s="67">
        <f>NETWORKDAYS.INTL(E12,AN12,1,Hoja1!C14:C31)-1</f>
        <v>2</v>
      </c>
      <c r="BQ12" s="188"/>
      <c r="BR12" s="69" t="b">
        <f t="shared" si="1"/>
        <v>0</v>
      </c>
    </row>
    <row r="13" spans="1:70" s="70" customFormat="1" ht="150" customHeight="1">
      <c r="A13" s="62">
        <v>12</v>
      </c>
      <c r="B13" s="63" t="s">
        <v>196</v>
      </c>
      <c r="C13" s="60" t="s">
        <v>197</v>
      </c>
      <c r="D13" s="51" t="s">
        <v>198</v>
      </c>
      <c r="E13" s="52">
        <v>45664</v>
      </c>
      <c r="F13" s="51" t="s">
        <v>73</v>
      </c>
      <c r="G13" s="51">
        <v>80101506</v>
      </c>
      <c r="H13" s="51" t="s">
        <v>74</v>
      </c>
      <c r="I13" s="51" t="s">
        <v>75</v>
      </c>
      <c r="J13" s="51" t="s">
        <v>76</v>
      </c>
      <c r="K13" s="51" t="s">
        <v>183</v>
      </c>
      <c r="L13" s="51" t="s">
        <v>121</v>
      </c>
      <c r="M13" s="51" t="s">
        <v>79</v>
      </c>
      <c r="N13" s="51">
        <v>13525</v>
      </c>
      <c r="O13" s="52">
        <v>45662</v>
      </c>
      <c r="P13" s="54">
        <v>121333333</v>
      </c>
      <c r="Q13" s="51" t="s">
        <v>80</v>
      </c>
      <c r="R13" s="53" t="s">
        <v>81</v>
      </c>
      <c r="S13" s="53" t="s">
        <v>81</v>
      </c>
      <c r="T13" s="53" t="s">
        <v>81</v>
      </c>
      <c r="U13" s="82" t="s">
        <v>199</v>
      </c>
      <c r="V13" s="55" t="s">
        <v>83</v>
      </c>
      <c r="W13" s="55">
        <v>53131867</v>
      </c>
      <c r="X13" s="51">
        <v>3</v>
      </c>
      <c r="Y13" s="66" t="s">
        <v>84</v>
      </c>
      <c r="Z13" s="83">
        <v>30922</v>
      </c>
      <c r="AA13" s="84" t="s">
        <v>85</v>
      </c>
      <c r="AB13" s="66" t="s">
        <v>200</v>
      </c>
      <c r="AC13" s="66" t="s">
        <v>201</v>
      </c>
      <c r="AD13" s="85" t="s">
        <v>202</v>
      </c>
      <c r="AE13" s="84">
        <v>3125123356</v>
      </c>
      <c r="AF13" s="66" t="s">
        <v>203</v>
      </c>
      <c r="AG13" s="64" t="s">
        <v>204</v>
      </c>
      <c r="AH13" s="86">
        <v>121333333</v>
      </c>
      <c r="AI13" s="66">
        <v>350</v>
      </c>
      <c r="AJ13" s="66" t="s">
        <v>91</v>
      </c>
      <c r="AK13" s="66" t="s">
        <v>127</v>
      </c>
      <c r="AL13" s="66">
        <f>+VLOOKUP(AK13,LISTAS!$A$921:$C$989,2,0)</f>
        <v>79046849</v>
      </c>
      <c r="AM13" s="66">
        <f>+VLOOKUP(AK13,LISTAS!$A$921:$C$989,3,0)</f>
        <v>1</v>
      </c>
      <c r="AN13" s="65">
        <v>45666</v>
      </c>
      <c r="AO13" s="66">
        <v>3025</v>
      </c>
      <c r="AP13" s="65">
        <v>45667</v>
      </c>
      <c r="AQ13" s="68" t="s">
        <v>93</v>
      </c>
      <c r="AR13" s="181" t="s">
        <v>94</v>
      </c>
      <c r="AS13" s="65">
        <v>45666</v>
      </c>
      <c r="AT13" s="66" t="s">
        <v>95</v>
      </c>
      <c r="AU13" s="66" t="s">
        <v>205</v>
      </c>
      <c r="AV13" s="65">
        <v>45666</v>
      </c>
      <c r="AW13" s="65">
        <v>45666</v>
      </c>
      <c r="AX13" s="66" t="s">
        <v>97</v>
      </c>
      <c r="AY13" s="65">
        <v>45667</v>
      </c>
      <c r="AZ13" s="66"/>
      <c r="BA13" s="66"/>
      <c r="BB13" s="66"/>
      <c r="BC13" s="66"/>
      <c r="BD13" s="66"/>
      <c r="BE13" s="66"/>
      <c r="BF13" s="66"/>
      <c r="BG13" s="66"/>
      <c r="BH13" s="66">
        <f>+AI13+BF13</f>
        <v>350</v>
      </c>
      <c r="BI13" s="87">
        <f>+AH13+BG13</f>
        <v>121333333</v>
      </c>
      <c r="BJ13" s="86">
        <f t="shared" si="0"/>
        <v>10399999.971428571</v>
      </c>
      <c r="BK13" s="65">
        <v>46020</v>
      </c>
      <c r="BL13" s="66"/>
      <c r="BM13" s="66"/>
      <c r="BN13" s="66"/>
      <c r="BO13" s="66"/>
      <c r="BP13" s="67">
        <f>NETWORKDAYS.INTL(E13,AN13,1,Hoja1!C15:C32)-1</f>
        <v>2</v>
      </c>
      <c r="BQ13" s="188"/>
      <c r="BR13" s="69" t="b">
        <f t="shared" si="1"/>
        <v>0</v>
      </c>
    </row>
    <row r="14" spans="1:70" s="70" customFormat="1" ht="150" customHeight="1">
      <c r="A14" s="62">
        <v>13</v>
      </c>
      <c r="B14" s="63" t="s">
        <v>206</v>
      </c>
      <c r="C14" s="60" t="s">
        <v>207</v>
      </c>
      <c r="D14" s="51" t="s">
        <v>208</v>
      </c>
      <c r="E14" s="52">
        <v>45665</v>
      </c>
      <c r="F14" s="51" t="s">
        <v>73</v>
      </c>
      <c r="G14" s="51">
        <v>81112200</v>
      </c>
      <c r="H14" s="51" t="s">
        <v>74</v>
      </c>
      <c r="I14" s="51" t="s">
        <v>75</v>
      </c>
      <c r="J14" s="51" t="s">
        <v>76</v>
      </c>
      <c r="K14" s="51" t="s">
        <v>209</v>
      </c>
      <c r="L14" s="51" t="s">
        <v>184</v>
      </c>
      <c r="M14" s="51" t="s">
        <v>185</v>
      </c>
      <c r="N14" s="51">
        <v>2725</v>
      </c>
      <c r="O14" s="52">
        <v>45661</v>
      </c>
      <c r="P14" s="54">
        <v>82225000</v>
      </c>
      <c r="Q14" s="51" t="s">
        <v>186</v>
      </c>
      <c r="R14" s="53" t="s">
        <v>81</v>
      </c>
      <c r="S14" s="53" t="s">
        <v>81</v>
      </c>
      <c r="T14" s="53" t="s">
        <v>81</v>
      </c>
      <c r="U14" s="82" t="s">
        <v>210</v>
      </c>
      <c r="V14" s="55" t="s">
        <v>83</v>
      </c>
      <c r="W14" s="55">
        <v>80932662</v>
      </c>
      <c r="X14" s="51">
        <v>6</v>
      </c>
      <c r="Y14" s="66" t="s">
        <v>112</v>
      </c>
      <c r="Z14" s="83">
        <v>31319</v>
      </c>
      <c r="AA14" s="84" t="s">
        <v>85</v>
      </c>
      <c r="AB14" s="66" t="s">
        <v>211</v>
      </c>
      <c r="AC14" s="66" t="s">
        <v>87</v>
      </c>
      <c r="AD14" s="85" t="s">
        <v>212</v>
      </c>
      <c r="AE14" s="84">
        <v>3118313221</v>
      </c>
      <c r="AF14" s="66" t="s">
        <v>213</v>
      </c>
      <c r="AG14" s="64" t="s">
        <v>214</v>
      </c>
      <c r="AH14" s="86">
        <v>82225000</v>
      </c>
      <c r="AI14" s="66">
        <v>345</v>
      </c>
      <c r="AJ14" s="66" t="s">
        <v>91</v>
      </c>
      <c r="AK14" s="66" t="s">
        <v>193</v>
      </c>
      <c r="AL14" s="66">
        <f>+VLOOKUP(AK14,LISTAS!$A$921:$C$989,2,0)</f>
        <v>1024472436</v>
      </c>
      <c r="AM14" s="66">
        <f>+VLOOKUP(AK14,LISTAS!$A$921:$C$989,3,0)</f>
        <v>0</v>
      </c>
      <c r="AN14" s="65">
        <v>45666</v>
      </c>
      <c r="AO14" s="66">
        <v>2425</v>
      </c>
      <c r="AP14" s="65">
        <v>45666</v>
      </c>
      <c r="AQ14" s="68" t="s">
        <v>93</v>
      </c>
      <c r="AR14" s="181" t="s">
        <v>94</v>
      </c>
      <c r="AS14" s="65">
        <v>45666</v>
      </c>
      <c r="AT14" s="66" t="s">
        <v>95</v>
      </c>
      <c r="AU14" s="66" t="s">
        <v>215</v>
      </c>
      <c r="AV14" s="65" t="s">
        <v>216</v>
      </c>
      <c r="AW14" s="65" t="s">
        <v>216</v>
      </c>
      <c r="AX14" s="66" t="s">
        <v>97</v>
      </c>
      <c r="AY14" s="65">
        <v>45667</v>
      </c>
      <c r="AZ14" s="66"/>
      <c r="BA14" s="66"/>
      <c r="BB14" s="66"/>
      <c r="BC14" s="66"/>
      <c r="BD14" s="66"/>
      <c r="BE14" s="66"/>
      <c r="BF14" s="66"/>
      <c r="BG14" s="66"/>
      <c r="BH14" s="66">
        <f>+AI14+BF14</f>
        <v>345</v>
      </c>
      <c r="BI14" s="87">
        <f>+AH14+BG14</f>
        <v>82225000</v>
      </c>
      <c r="BJ14" s="86">
        <f t="shared" si="0"/>
        <v>7150000</v>
      </c>
      <c r="BK14" s="65">
        <v>46015</v>
      </c>
      <c r="BL14" s="66"/>
      <c r="BM14" s="66"/>
      <c r="BN14" s="66"/>
      <c r="BO14" s="66"/>
      <c r="BP14" s="67">
        <f>NETWORKDAYS.INTL(E14,AN14,1,Hoja1!C16:C33)-1</f>
        <v>1</v>
      </c>
      <c r="BQ14" s="188"/>
      <c r="BR14" s="69" t="b">
        <f t="shared" si="1"/>
        <v>0</v>
      </c>
    </row>
    <row r="15" spans="1:70" s="70" customFormat="1" ht="150" customHeight="1">
      <c r="A15" s="62">
        <v>14</v>
      </c>
      <c r="B15" s="63" t="s">
        <v>217</v>
      </c>
      <c r="C15" s="60" t="s">
        <v>218</v>
      </c>
      <c r="D15" s="51" t="s">
        <v>219</v>
      </c>
      <c r="E15" s="52">
        <v>45665</v>
      </c>
      <c r="F15" s="51" t="s">
        <v>73</v>
      </c>
      <c r="G15" s="51">
        <v>81111500</v>
      </c>
      <c r="H15" s="51" t="s">
        <v>74</v>
      </c>
      <c r="I15" s="51" t="s">
        <v>75</v>
      </c>
      <c r="J15" s="51" t="s">
        <v>76</v>
      </c>
      <c r="K15" s="51" t="s">
        <v>209</v>
      </c>
      <c r="L15" s="51" t="s">
        <v>184</v>
      </c>
      <c r="M15" s="51" t="s">
        <v>185</v>
      </c>
      <c r="N15" s="51">
        <v>2125</v>
      </c>
      <c r="O15" s="52">
        <v>45660</v>
      </c>
      <c r="P15" s="54">
        <v>67275000</v>
      </c>
      <c r="Q15" s="51" t="s">
        <v>220</v>
      </c>
      <c r="R15" s="53" t="s">
        <v>81</v>
      </c>
      <c r="S15" s="53" t="s">
        <v>81</v>
      </c>
      <c r="T15" s="53" t="s">
        <v>81</v>
      </c>
      <c r="U15" s="82" t="s">
        <v>221</v>
      </c>
      <c r="V15" s="55" t="s">
        <v>83</v>
      </c>
      <c r="W15" s="55">
        <v>1010179462</v>
      </c>
      <c r="X15" s="51">
        <v>6</v>
      </c>
      <c r="Y15" s="66" t="s">
        <v>112</v>
      </c>
      <c r="Z15" s="83">
        <v>32404</v>
      </c>
      <c r="AA15" s="84" t="s">
        <v>85</v>
      </c>
      <c r="AB15" s="66" t="s">
        <v>222</v>
      </c>
      <c r="AC15" s="66" t="s">
        <v>87</v>
      </c>
      <c r="AD15" s="85" t="s">
        <v>223</v>
      </c>
      <c r="AE15" s="84">
        <v>3213150503</v>
      </c>
      <c r="AF15" s="66" t="s">
        <v>224</v>
      </c>
      <c r="AG15" s="64" t="s">
        <v>225</v>
      </c>
      <c r="AH15" s="86">
        <v>67275000</v>
      </c>
      <c r="AI15" s="66">
        <v>345</v>
      </c>
      <c r="AJ15" s="66" t="s">
        <v>91</v>
      </c>
      <c r="AK15" s="66" t="s">
        <v>226</v>
      </c>
      <c r="AL15" s="66">
        <f>+VLOOKUP(AK15,LISTAS!$A$921:$C$989,2,0)</f>
        <v>1018424588</v>
      </c>
      <c r="AM15" s="66">
        <f>+VLOOKUP(AK15,LISTAS!$A$921:$C$989,3,0)</f>
        <v>5</v>
      </c>
      <c r="AN15" s="65">
        <v>45666</v>
      </c>
      <c r="AO15" s="66">
        <v>2625</v>
      </c>
      <c r="AP15" s="65">
        <v>45666</v>
      </c>
      <c r="AQ15" s="68" t="s">
        <v>93</v>
      </c>
      <c r="AR15" s="181" t="s">
        <v>94</v>
      </c>
      <c r="AS15" s="65">
        <v>45666</v>
      </c>
      <c r="AT15" s="66" t="s">
        <v>163</v>
      </c>
      <c r="AU15" s="66" t="s">
        <v>227</v>
      </c>
      <c r="AV15" s="65">
        <v>45666</v>
      </c>
      <c r="AW15" s="65">
        <v>45667</v>
      </c>
      <c r="AX15" s="66" t="s">
        <v>97</v>
      </c>
      <c r="AY15" s="65">
        <v>45667</v>
      </c>
      <c r="AZ15" s="66"/>
      <c r="BA15" s="66"/>
      <c r="BB15" s="66"/>
      <c r="BC15" s="66"/>
      <c r="BD15" s="66"/>
      <c r="BE15" s="66"/>
      <c r="BF15" s="66"/>
      <c r="BG15" s="66"/>
      <c r="BH15" s="66">
        <f>+AI15+BF15</f>
        <v>345</v>
      </c>
      <c r="BI15" s="87">
        <f>+AH15+BG15</f>
        <v>67275000</v>
      </c>
      <c r="BJ15" s="86">
        <f t="shared" si="0"/>
        <v>5850000</v>
      </c>
      <c r="BK15" s="65">
        <v>46015</v>
      </c>
      <c r="BL15" s="66"/>
      <c r="BM15" s="66"/>
      <c r="BN15" s="66"/>
      <c r="BO15" s="66"/>
      <c r="BP15" s="67">
        <f>NETWORKDAYS.INTL(E15,AN15,1,Hoja1!C17:C34)-1</f>
        <v>1</v>
      </c>
      <c r="BQ15" s="188"/>
      <c r="BR15" s="69" t="b">
        <f t="shared" si="1"/>
        <v>0</v>
      </c>
    </row>
    <row r="16" spans="1:70" s="70" customFormat="1" ht="150" customHeight="1">
      <c r="A16" s="62">
        <v>15</v>
      </c>
      <c r="B16" s="63" t="s">
        <v>228</v>
      </c>
      <c r="C16" s="60" t="s">
        <v>229</v>
      </c>
      <c r="D16" s="51" t="s">
        <v>230</v>
      </c>
      <c r="E16" s="52">
        <v>45665</v>
      </c>
      <c r="F16" s="51" t="s">
        <v>73</v>
      </c>
      <c r="G16" s="51">
        <v>81111500</v>
      </c>
      <c r="H16" s="51" t="s">
        <v>74</v>
      </c>
      <c r="I16" s="51" t="s">
        <v>75</v>
      </c>
      <c r="J16" s="51" t="s">
        <v>76</v>
      </c>
      <c r="K16" s="51" t="s">
        <v>183</v>
      </c>
      <c r="L16" s="51" t="s">
        <v>184</v>
      </c>
      <c r="M16" s="51" t="s">
        <v>185</v>
      </c>
      <c r="N16" s="51">
        <v>3725</v>
      </c>
      <c r="O16" s="52">
        <v>45661</v>
      </c>
      <c r="P16" s="54">
        <v>56062500</v>
      </c>
      <c r="Q16" s="51" t="s">
        <v>220</v>
      </c>
      <c r="R16" s="53" t="s">
        <v>81</v>
      </c>
      <c r="S16" s="53" t="s">
        <v>81</v>
      </c>
      <c r="T16" s="53" t="s">
        <v>81</v>
      </c>
      <c r="U16" s="82" t="s">
        <v>231</v>
      </c>
      <c r="V16" s="55" t="s">
        <v>83</v>
      </c>
      <c r="W16" s="55">
        <v>1018503322</v>
      </c>
      <c r="X16" s="51">
        <v>2</v>
      </c>
      <c r="Y16" s="66" t="s">
        <v>84</v>
      </c>
      <c r="Z16" s="83">
        <v>35940</v>
      </c>
      <c r="AA16" s="84" t="s">
        <v>85</v>
      </c>
      <c r="AB16" s="66" t="s">
        <v>232</v>
      </c>
      <c r="AC16" s="66" t="s">
        <v>87</v>
      </c>
      <c r="AD16" s="85" t="s">
        <v>233</v>
      </c>
      <c r="AE16" s="84">
        <v>3014368669</v>
      </c>
      <c r="AF16" s="66" t="s">
        <v>234</v>
      </c>
      <c r="AG16" s="64" t="s">
        <v>235</v>
      </c>
      <c r="AH16" s="86">
        <v>56062500</v>
      </c>
      <c r="AI16" s="66">
        <v>345</v>
      </c>
      <c r="AJ16" s="66" t="s">
        <v>91</v>
      </c>
      <c r="AK16" s="66" t="s">
        <v>226</v>
      </c>
      <c r="AL16" s="66">
        <f>+VLOOKUP(AK16,LISTAS!$A$921:$C$989,2,0)</f>
        <v>1018424588</v>
      </c>
      <c r="AM16" s="66">
        <f>+VLOOKUP(AK16,LISTAS!$A$921:$C$989,3,0)</f>
        <v>5</v>
      </c>
      <c r="AN16" s="65">
        <v>45666</v>
      </c>
      <c r="AO16" s="66">
        <v>1625</v>
      </c>
      <c r="AP16" s="65">
        <v>45666</v>
      </c>
      <c r="AQ16" s="68" t="s">
        <v>93</v>
      </c>
      <c r="AR16" s="181" t="s">
        <v>94</v>
      </c>
      <c r="AS16" s="65">
        <v>45666</v>
      </c>
      <c r="AT16" s="66" t="s">
        <v>95</v>
      </c>
      <c r="AU16" s="66" t="s">
        <v>236</v>
      </c>
      <c r="AV16" s="65">
        <v>45666</v>
      </c>
      <c r="AW16" s="65">
        <v>45666</v>
      </c>
      <c r="AX16" s="66" t="s">
        <v>97</v>
      </c>
      <c r="AY16" s="65">
        <v>45666</v>
      </c>
      <c r="AZ16" s="66"/>
      <c r="BA16" s="66"/>
      <c r="BB16" s="66"/>
      <c r="BC16" s="66"/>
      <c r="BD16" s="66"/>
      <c r="BE16" s="66"/>
      <c r="BF16" s="66"/>
      <c r="BG16" s="66"/>
      <c r="BH16" s="66">
        <f>+AI16+BF16</f>
        <v>345</v>
      </c>
      <c r="BI16" s="87">
        <f>+AH16+BG16</f>
        <v>56062500</v>
      </c>
      <c r="BJ16" s="86">
        <f t="shared" si="0"/>
        <v>4875000</v>
      </c>
      <c r="BK16" s="65">
        <v>46014</v>
      </c>
      <c r="BL16" s="66"/>
      <c r="BM16" s="66"/>
      <c r="BN16" s="66"/>
      <c r="BO16" s="66"/>
      <c r="BP16" s="67">
        <f>NETWORKDAYS.INTL(E16,AN16,1,Hoja1!C18:C35)-1</f>
        <v>1</v>
      </c>
      <c r="BQ16" s="188"/>
      <c r="BR16" s="69" t="b">
        <f t="shared" si="1"/>
        <v>0</v>
      </c>
    </row>
    <row r="17" spans="1:70" s="70" customFormat="1" ht="150" customHeight="1">
      <c r="A17" s="62">
        <v>16</v>
      </c>
      <c r="B17" s="63" t="s">
        <v>237</v>
      </c>
      <c r="C17" s="60" t="s">
        <v>238</v>
      </c>
      <c r="D17" s="51" t="s">
        <v>239</v>
      </c>
      <c r="E17" s="52">
        <v>45665</v>
      </c>
      <c r="F17" s="51" t="s">
        <v>73</v>
      </c>
      <c r="G17" s="51">
        <v>81111500</v>
      </c>
      <c r="H17" s="51" t="s">
        <v>74</v>
      </c>
      <c r="I17" s="51" t="s">
        <v>75</v>
      </c>
      <c r="J17" s="51" t="s">
        <v>76</v>
      </c>
      <c r="K17" s="51" t="s">
        <v>209</v>
      </c>
      <c r="L17" s="51" t="s">
        <v>184</v>
      </c>
      <c r="M17" s="51" t="s">
        <v>185</v>
      </c>
      <c r="N17" s="51">
        <v>2525</v>
      </c>
      <c r="O17" s="52">
        <v>45661</v>
      </c>
      <c r="P17" s="54">
        <v>56062500</v>
      </c>
      <c r="Q17" s="51" t="s">
        <v>220</v>
      </c>
      <c r="R17" s="53" t="s">
        <v>81</v>
      </c>
      <c r="S17" s="53" t="s">
        <v>81</v>
      </c>
      <c r="T17" s="53" t="s">
        <v>81</v>
      </c>
      <c r="U17" s="82" t="s">
        <v>240</v>
      </c>
      <c r="V17" s="55" t="s">
        <v>83</v>
      </c>
      <c r="W17" s="55">
        <v>80759303</v>
      </c>
      <c r="X17" s="51">
        <v>6</v>
      </c>
      <c r="Y17" s="66" t="s">
        <v>112</v>
      </c>
      <c r="Z17" s="83">
        <v>30441</v>
      </c>
      <c r="AA17" s="84" t="s">
        <v>85</v>
      </c>
      <c r="AB17" s="66" t="s">
        <v>188</v>
      </c>
      <c r="AC17" s="66" t="s">
        <v>87</v>
      </c>
      <c r="AD17" s="85" t="s">
        <v>241</v>
      </c>
      <c r="AE17" s="84">
        <v>3154255068</v>
      </c>
      <c r="AF17" s="66" t="s">
        <v>242</v>
      </c>
      <c r="AG17" s="64" t="s">
        <v>243</v>
      </c>
      <c r="AH17" s="86">
        <v>56062500</v>
      </c>
      <c r="AI17" s="66">
        <v>345</v>
      </c>
      <c r="AJ17" s="66" t="s">
        <v>91</v>
      </c>
      <c r="AK17" s="66" t="s">
        <v>226</v>
      </c>
      <c r="AL17" s="66">
        <f>+VLOOKUP(AK17,LISTAS!$A$921:$C$989,2,0)</f>
        <v>1018424588</v>
      </c>
      <c r="AM17" s="66">
        <f>+VLOOKUP(AK17,LISTAS!$A$921:$C$989,3,0)</f>
        <v>5</v>
      </c>
      <c r="AN17" s="65">
        <v>45666</v>
      </c>
      <c r="AO17" s="66">
        <v>1725</v>
      </c>
      <c r="AP17" s="65">
        <v>45666</v>
      </c>
      <c r="AQ17" s="68" t="s">
        <v>93</v>
      </c>
      <c r="AR17" s="181" t="s">
        <v>94</v>
      </c>
      <c r="AS17" s="65">
        <v>45666</v>
      </c>
      <c r="AT17" s="66" t="s">
        <v>95</v>
      </c>
      <c r="AU17" s="66" t="s">
        <v>244</v>
      </c>
      <c r="AV17" s="65">
        <v>45666</v>
      </c>
      <c r="AW17" s="65">
        <v>45666</v>
      </c>
      <c r="AX17" s="66" t="s">
        <v>97</v>
      </c>
      <c r="AY17" s="65">
        <v>45666</v>
      </c>
      <c r="AZ17" s="66"/>
      <c r="BA17" s="66"/>
      <c r="BB17" s="66"/>
      <c r="BC17" s="66"/>
      <c r="BD17" s="66"/>
      <c r="BE17" s="66"/>
      <c r="BF17" s="66"/>
      <c r="BG17" s="66"/>
      <c r="BH17" s="66">
        <f>+AI17+BF17</f>
        <v>345</v>
      </c>
      <c r="BI17" s="87">
        <f>+AH17+BG17</f>
        <v>56062500</v>
      </c>
      <c r="BJ17" s="86">
        <f t="shared" si="0"/>
        <v>4875000</v>
      </c>
      <c r="BK17" s="65">
        <v>46014</v>
      </c>
      <c r="BL17" s="66"/>
      <c r="BM17" s="66"/>
      <c r="BN17" s="66"/>
      <c r="BO17" s="66"/>
      <c r="BP17" s="67">
        <f>NETWORKDAYS.INTL(E17,AN17,1,Hoja1!C19:C36)-1</f>
        <v>1</v>
      </c>
      <c r="BQ17" s="188"/>
      <c r="BR17" s="69" t="b">
        <f t="shared" si="1"/>
        <v>0</v>
      </c>
    </row>
    <row r="18" spans="1:70" s="70" customFormat="1" ht="150" customHeight="1">
      <c r="A18" s="62">
        <v>17</v>
      </c>
      <c r="B18" s="63" t="s">
        <v>245</v>
      </c>
      <c r="C18" s="60" t="s">
        <v>246</v>
      </c>
      <c r="D18" s="51" t="s">
        <v>247</v>
      </c>
      <c r="E18" s="52">
        <v>45665</v>
      </c>
      <c r="F18" s="51" t="s">
        <v>73</v>
      </c>
      <c r="G18" s="51">
        <v>80111500</v>
      </c>
      <c r="H18" s="51" t="s">
        <v>74</v>
      </c>
      <c r="I18" s="51" t="s">
        <v>75</v>
      </c>
      <c r="J18" s="51" t="s">
        <v>76</v>
      </c>
      <c r="K18" s="51" t="s">
        <v>248</v>
      </c>
      <c r="L18" s="51" t="s">
        <v>78</v>
      </c>
      <c r="M18" s="51" t="s">
        <v>79</v>
      </c>
      <c r="N18" s="51">
        <v>5425</v>
      </c>
      <c r="O18" s="52">
        <v>45661</v>
      </c>
      <c r="P18" s="54">
        <v>93437500</v>
      </c>
      <c r="Q18" s="51" t="s">
        <v>80</v>
      </c>
      <c r="R18" s="53" t="s">
        <v>81</v>
      </c>
      <c r="S18" s="53" t="s">
        <v>81</v>
      </c>
      <c r="T18" s="53" t="s">
        <v>81</v>
      </c>
      <c r="U18" s="82" t="s">
        <v>249</v>
      </c>
      <c r="V18" s="55" t="s">
        <v>83</v>
      </c>
      <c r="W18" s="55">
        <v>1030559703</v>
      </c>
      <c r="X18" s="51">
        <v>1</v>
      </c>
      <c r="Y18" s="66" t="s">
        <v>84</v>
      </c>
      <c r="Z18" s="83">
        <v>32721</v>
      </c>
      <c r="AA18" s="84" t="s">
        <v>85</v>
      </c>
      <c r="AB18" s="66" t="s">
        <v>86</v>
      </c>
      <c r="AC18" s="66" t="s">
        <v>250</v>
      </c>
      <c r="AD18" s="85" t="s">
        <v>251</v>
      </c>
      <c r="AE18" s="84">
        <v>3224255053</v>
      </c>
      <c r="AF18" s="66" t="s">
        <v>252</v>
      </c>
      <c r="AG18" s="64" t="s">
        <v>253</v>
      </c>
      <c r="AH18" s="86">
        <v>93437500</v>
      </c>
      <c r="AI18" s="66">
        <v>345</v>
      </c>
      <c r="AJ18" s="66" t="s">
        <v>91</v>
      </c>
      <c r="AK18" s="66" t="s">
        <v>254</v>
      </c>
      <c r="AL18" s="66">
        <f>+VLOOKUP(AK18,LISTAS!$A$921:$C$989,2,0)</f>
        <v>91514757</v>
      </c>
      <c r="AM18" s="66">
        <f>+VLOOKUP(AK18,LISTAS!$A$921:$C$989,3,0)</f>
        <v>4</v>
      </c>
      <c r="AN18" s="65">
        <v>45666</v>
      </c>
      <c r="AO18" s="66">
        <v>2025</v>
      </c>
      <c r="AP18" s="65">
        <v>45666</v>
      </c>
      <c r="AQ18" s="68" t="s">
        <v>93</v>
      </c>
      <c r="AR18" s="181" t="s">
        <v>94</v>
      </c>
      <c r="AS18" s="65">
        <v>45666</v>
      </c>
      <c r="AT18" s="66" t="s">
        <v>95</v>
      </c>
      <c r="AU18" s="66" t="s">
        <v>255</v>
      </c>
      <c r="AV18" s="65">
        <v>45666</v>
      </c>
      <c r="AW18" s="65">
        <v>45666</v>
      </c>
      <c r="AX18" s="66" t="s">
        <v>97</v>
      </c>
      <c r="AY18" s="65">
        <v>45666</v>
      </c>
      <c r="AZ18" s="66"/>
      <c r="BA18" s="66"/>
      <c r="BB18" s="66"/>
      <c r="BC18" s="66"/>
      <c r="BD18" s="66"/>
      <c r="BE18" s="66"/>
      <c r="BF18" s="66"/>
      <c r="BG18" s="66"/>
      <c r="BH18" s="66">
        <f>+AI18+BF18</f>
        <v>345</v>
      </c>
      <c r="BI18" s="87">
        <f>+AH18+BG18</f>
        <v>93437500</v>
      </c>
      <c r="BJ18" s="86">
        <f t="shared" si="0"/>
        <v>8125000</v>
      </c>
      <c r="BK18" s="65">
        <v>46014</v>
      </c>
      <c r="BL18" s="66" t="s">
        <v>256</v>
      </c>
      <c r="BM18" s="66" t="s">
        <v>87</v>
      </c>
      <c r="BN18" s="66" t="s">
        <v>87</v>
      </c>
      <c r="BO18" s="66"/>
      <c r="BP18" s="67">
        <f>NETWORKDAYS.INTL(E18,AN18,1,Hoja1!C20:C37)-1</f>
        <v>1</v>
      </c>
      <c r="BQ18" s="188"/>
      <c r="BR18" s="69" t="b">
        <f t="shared" si="1"/>
        <v>0</v>
      </c>
    </row>
    <row r="19" spans="1:70" s="70" customFormat="1" ht="150" customHeight="1">
      <c r="A19" s="62">
        <v>18</v>
      </c>
      <c r="B19" s="63" t="s">
        <v>257</v>
      </c>
      <c r="C19" s="60" t="s">
        <v>258</v>
      </c>
      <c r="D19" s="51" t="s">
        <v>259</v>
      </c>
      <c r="E19" s="52">
        <v>45665</v>
      </c>
      <c r="F19" s="51" t="s">
        <v>73</v>
      </c>
      <c r="G19" s="51">
        <v>80161500</v>
      </c>
      <c r="H19" s="51" t="s">
        <v>74</v>
      </c>
      <c r="I19" s="51" t="s">
        <v>75</v>
      </c>
      <c r="J19" s="51" t="s">
        <v>76</v>
      </c>
      <c r="K19" s="51" t="s">
        <v>183</v>
      </c>
      <c r="L19" s="51" t="s">
        <v>184</v>
      </c>
      <c r="M19" s="51" t="s">
        <v>185</v>
      </c>
      <c r="N19" s="51">
        <v>3125</v>
      </c>
      <c r="O19" s="52">
        <v>45661</v>
      </c>
      <c r="P19" s="54">
        <v>97175000</v>
      </c>
      <c r="Q19" s="51" t="s">
        <v>220</v>
      </c>
      <c r="R19" s="53" t="s">
        <v>81</v>
      </c>
      <c r="S19" s="53" t="s">
        <v>81</v>
      </c>
      <c r="T19" s="53" t="s">
        <v>81</v>
      </c>
      <c r="U19" s="82" t="s">
        <v>260</v>
      </c>
      <c r="V19" s="55" t="s">
        <v>83</v>
      </c>
      <c r="W19" s="55">
        <v>1013626610</v>
      </c>
      <c r="X19" s="51">
        <v>9</v>
      </c>
      <c r="Y19" s="66" t="s">
        <v>84</v>
      </c>
      <c r="Z19" s="83">
        <v>33521</v>
      </c>
      <c r="AA19" s="84" t="s">
        <v>85</v>
      </c>
      <c r="AB19" s="66" t="s">
        <v>261</v>
      </c>
      <c r="AC19" s="66" t="s">
        <v>262</v>
      </c>
      <c r="AD19" s="85" t="s">
        <v>263</v>
      </c>
      <c r="AE19" s="84">
        <v>3133274583</v>
      </c>
      <c r="AF19" s="66" t="s">
        <v>264</v>
      </c>
      <c r="AG19" s="64" t="s">
        <v>265</v>
      </c>
      <c r="AH19" s="86">
        <v>97175000</v>
      </c>
      <c r="AI19" s="66">
        <v>345</v>
      </c>
      <c r="AJ19" s="66" t="s">
        <v>91</v>
      </c>
      <c r="AK19" s="66" t="s">
        <v>226</v>
      </c>
      <c r="AL19" s="66">
        <f>+VLOOKUP(AK19,LISTAS!$A$921:$C$989,2,0)</f>
        <v>1018424588</v>
      </c>
      <c r="AM19" s="66">
        <f>+VLOOKUP(AK19,LISTAS!$A$921:$C$989,3,0)</f>
        <v>5</v>
      </c>
      <c r="AN19" s="65">
        <v>45666</v>
      </c>
      <c r="AO19" s="66">
        <v>2925</v>
      </c>
      <c r="AP19" s="65">
        <v>45666</v>
      </c>
      <c r="AQ19" s="68" t="s">
        <v>93</v>
      </c>
      <c r="AR19" s="181" t="s">
        <v>94</v>
      </c>
      <c r="AS19" s="65">
        <v>45665</v>
      </c>
      <c r="AT19" s="66" t="s">
        <v>95</v>
      </c>
      <c r="AU19" s="66" t="s">
        <v>266</v>
      </c>
      <c r="AV19" s="65">
        <v>45666</v>
      </c>
      <c r="AW19" s="65">
        <v>45301</v>
      </c>
      <c r="AX19" s="66" t="s">
        <v>97</v>
      </c>
      <c r="AY19" s="65">
        <v>45667</v>
      </c>
      <c r="AZ19" s="66"/>
      <c r="BA19" s="66"/>
      <c r="BB19" s="66"/>
      <c r="BC19" s="66"/>
      <c r="BD19" s="66"/>
      <c r="BE19" s="66"/>
      <c r="BF19" s="66"/>
      <c r="BG19" s="66"/>
      <c r="BH19" s="66">
        <f>+AI19+BF19</f>
        <v>345</v>
      </c>
      <c r="BI19" s="87">
        <f>+AH19+BG19</f>
        <v>97175000</v>
      </c>
      <c r="BJ19" s="86">
        <f t="shared" si="0"/>
        <v>8450000</v>
      </c>
      <c r="BK19" s="65">
        <v>46015</v>
      </c>
      <c r="BL19" s="66"/>
      <c r="BM19" s="66"/>
      <c r="BN19" s="66"/>
      <c r="BO19" s="66"/>
      <c r="BP19" s="67">
        <f>NETWORKDAYS.INTL(E19,AN19,1,Hoja1!C21:C38)-1</f>
        <v>1</v>
      </c>
      <c r="BQ19" s="188"/>
      <c r="BR19" s="69" t="b">
        <f t="shared" si="1"/>
        <v>0</v>
      </c>
    </row>
    <row r="20" spans="1:70" s="70" customFormat="1" ht="150" customHeight="1">
      <c r="A20" s="62">
        <v>19</v>
      </c>
      <c r="B20" s="63" t="s">
        <v>267</v>
      </c>
      <c r="C20" s="60" t="s">
        <v>268</v>
      </c>
      <c r="D20" s="51" t="s">
        <v>269</v>
      </c>
      <c r="E20" s="52">
        <v>45665</v>
      </c>
      <c r="F20" s="51" t="s">
        <v>73</v>
      </c>
      <c r="G20" s="51">
        <v>80111500</v>
      </c>
      <c r="H20" s="51" t="s">
        <v>74</v>
      </c>
      <c r="I20" s="51" t="s">
        <v>75</v>
      </c>
      <c r="J20" s="51" t="s">
        <v>76</v>
      </c>
      <c r="K20" s="51" t="s">
        <v>248</v>
      </c>
      <c r="L20" s="51" t="s">
        <v>78</v>
      </c>
      <c r="M20" s="51" t="s">
        <v>79</v>
      </c>
      <c r="N20" s="51">
        <v>5125</v>
      </c>
      <c r="O20" s="52">
        <v>45661</v>
      </c>
      <c r="P20" s="54">
        <v>89375000</v>
      </c>
      <c r="Q20" s="51" t="s">
        <v>80</v>
      </c>
      <c r="R20" s="53" t="s">
        <v>81</v>
      </c>
      <c r="S20" s="53" t="s">
        <v>81</v>
      </c>
      <c r="T20" s="53" t="s">
        <v>81</v>
      </c>
      <c r="U20" s="82" t="s">
        <v>270</v>
      </c>
      <c r="V20" s="55" t="s">
        <v>83</v>
      </c>
      <c r="W20" s="55">
        <v>80011810</v>
      </c>
      <c r="X20" s="51">
        <v>8</v>
      </c>
      <c r="Y20" s="66" t="s">
        <v>112</v>
      </c>
      <c r="Z20" s="83">
        <v>28911</v>
      </c>
      <c r="AA20" s="84" t="s">
        <v>85</v>
      </c>
      <c r="AB20" s="66" t="s">
        <v>261</v>
      </c>
      <c r="AC20" s="66" t="s">
        <v>271</v>
      </c>
      <c r="AD20" s="85" t="s">
        <v>272</v>
      </c>
      <c r="AE20" s="84">
        <v>3102812897</v>
      </c>
      <c r="AF20" s="66" t="s">
        <v>273</v>
      </c>
      <c r="AG20" s="64" t="s">
        <v>274</v>
      </c>
      <c r="AH20" s="86">
        <v>89375000</v>
      </c>
      <c r="AI20" s="66">
        <v>330</v>
      </c>
      <c r="AJ20" s="66" t="s">
        <v>91</v>
      </c>
      <c r="AK20" s="66" t="s">
        <v>275</v>
      </c>
      <c r="AL20" s="66">
        <f>+VLOOKUP(AK20,LISTAS!$A$921:$C$989,2,0)</f>
        <v>1049626932</v>
      </c>
      <c r="AM20" s="66">
        <f>+VLOOKUP(AK20,LISTAS!$A$921:$C$989,3,0)</f>
        <v>6</v>
      </c>
      <c r="AN20" s="65">
        <v>45666</v>
      </c>
      <c r="AO20" s="66">
        <v>2125</v>
      </c>
      <c r="AP20" s="65">
        <v>45666</v>
      </c>
      <c r="AQ20" s="68" t="s">
        <v>93</v>
      </c>
      <c r="AR20" s="181" t="s">
        <v>94</v>
      </c>
      <c r="AS20" s="65">
        <v>45666</v>
      </c>
      <c r="AT20" s="66" t="s">
        <v>95</v>
      </c>
      <c r="AU20" s="66" t="s">
        <v>276</v>
      </c>
      <c r="AV20" s="65">
        <v>45666</v>
      </c>
      <c r="AW20" s="65">
        <v>45666</v>
      </c>
      <c r="AX20" s="66" t="s">
        <v>97</v>
      </c>
      <c r="AY20" s="65">
        <v>45666</v>
      </c>
      <c r="AZ20" s="66"/>
      <c r="BA20" s="66"/>
      <c r="BB20" s="66"/>
      <c r="BC20" s="66"/>
      <c r="BD20" s="66"/>
      <c r="BE20" s="66"/>
      <c r="BF20" s="66"/>
      <c r="BG20" s="66"/>
      <c r="BH20" s="66">
        <f>+AI20+BF20</f>
        <v>330</v>
      </c>
      <c r="BI20" s="87">
        <f>+AH20+BG20</f>
        <v>89375000</v>
      </c>
      <c r="BJ20" s="86">
        <f t="shared" si="0"/>
        <v>8125000</v>
      </c>
      <c r="BK20" s="65">
        <v>45999</v>
      </c>
      <c r="BL20" s="66"/>
      <c r="BM20" s="66"/>
      <c r="BN20" s="66"/>
      <c r="BO20" s="66"/>
      <c r="BP20" s="67">
        <f>NETWORKDAYS.INTL(E20,AN20,1,Hoja1!C22:C39)-1</f>
        <v>1</v>
      </c>
      <c r="BQ20" s="188"/>
      <c r="BR20" s="69" t="b">
        <f t="shared" si="1"/>
        <v>0</v>
      </c>
    </row>
    <row r="21" spans="1:70" s="70" customFormat="1" ht="150" customHeight="1">
      <c r="A21" s="62">
        <v>20</v>
      </c>
      <c r="B21" s="63" t="s">
        <v>277</v>
      </c>
      <c r="C21" s="60" t="s">
        <v>278</v>
      </c>
      <c r="D21" s="51" t="s">
        <v>279</v>
      </c>
      <c r="E21" s="52">
        <v>45665</v>
      </c>
      <c r="F21" s="51" t="s">
        <v>73</v>
      </c>
      <c r="G21" s="51">
        <v>80101603</v>
      </c>
      <c r="H21" s="51" t="s">
        <v>74</v>
      </c>
      <c r="I21" s="51" t="s">
        <v>75</v>
      </c>
      <c r="J21" s="51" t="s">
        <v>76</v>
      </c>
      <c r="K21" s="51" t="s">
        <v>248</v>
      </c>
      <c r="L21" s="51" t="s">
        <v>78</v>
      </c>
      <c r="M21" s="51" t="s">
        <v>79</v>
      </c>
      <c r="N21" s="51">
        <v>2225</v>
      </c>
      <c r="O21" s="52">
        <v>45660</v>
      </c>
      <c r="P21" s="54">
        <v>98583333</v>
      </c>
      <c r="Q21" s="51" t="s">
        <v>80</v>
      </c>
      <c r="R21" s="53" t="s">
        <v>81</v>
      </c>
      <c r="S21" s="53" t="s">
        <v>81</v>
      </c>
      <c r="T21" s="53" t="s">
        <v>81</v>
      </c>
      <c r="U21" s="82" t="s">
        <v>280</v>
      </c>
      <c r="V21" s="55" t="s">
        <v>83</v>
      </c>
      <c r="W21" s="55">
        <v>1072649081</v>
      </c>
      <c r="X21" s="51">
        <v>6</v>
      </c>
      <c r="Y21" s="66" t="s">
        <v>84</v>
      </c>
      <c r="Z21" s="83">
        <v>32410</v>
      </c>
      <c r="AA21" s="84" t="s">
        <v>85</v>
      </c>
      <c r="AB21" s="66" t="s">
        <v>261</v>
      </c>
      <c r="AC21" s="66" t="s">
        <v>281</v>
      </c>
      <c r="AD21" s="85" t="s">
        <v>282</v>
      </c>
      <c r="AE21" s="84">
        <v>3113470050</v>
      </c>
      <c r="AF21" s="66" t="s">
        <v>283</v>
      </c>
      <c r="AG21" s="64" t="s">
        <v>284</v>
      </c>
      <c r="AH21" s="86">
        <v>98583333</v>
      </c>
      <c r="AI21" s="66">
        <v>350</v>
      </c>
      <c r="AJ21" s="66" t="s">
        <v>91</v>
      </c>
      <c r="AK21" s="66" t="s">
        <v>285</v>
      </c>
      <c r="AL21" s="66">
        <f>+VLOOKUP(AK21,LISTAS!$A$921:$C$989,2,0)</f>
        <v>79904817</v>
      </c>
      <c r="AM21" s="66">
        <f>+VLOOKUP(AK21,LISTAS!$A$921:$C$989,3,0)</f>
        <v>8</v>
      </c>
      <c r="AN21" s="65">
        <v>45666</v>
      </c>
      <c r="AO21" s="66">
        <v>1925</v>
      </c>
      <c r="AP21" s="65">
        <v>45666</v>
      </c>
      <c r="AQ21" s="68" t="s">
        <v>93</v>
      </c>
      <c r="AR21" s="181" t="s">
        <v>94</v>
      </c>
      <c r="AS21" s="65">
        <v>45666</v>
      </c>
      <c r="AT21" s="66" t="s">
        <v>95</v>
      </c>
      <c r="AU21" s="66" t="s">
        <v>286</v>
      </c>
      <c r="AV21" s="65">
        <v>45666</v>
      </c>
      <c r="AW21" s="65">
        <v>45666</v>
      </c>
      <c r="AX21" s="66" t="s">
        <v>97</v>
      </c>
      <c r="AY21" s="65">
        <v>45666</v>
      </c>
      <c r="AZ21" s="66"/>
      <c r="BA21" s="66"/>
      <c r="BB21" s="66"/>
      <c r="BC21" s="66"/>
      <c r="BD21" s="66"/>
      <c r="BE21" s="66"/>
      <c r="BF21" s="66"/>
      <c r="BG21" s="66"/>
      <c r="BH21" s="66">
        <f>+AI21+BF21</f>
        <v>350</v>
      </c>
      <c r="BI21" s="87">
        <f>+AH21+BG21</f>
        <v>98583333</v>
      </c>
      <c r="BJ21" s="86">
        <f t="shared" si="0"/>
        <v>8449999.9714285713</v>
      </c>
      <c r="BK21" s="65">
        <v>46019</v>
      </c>
      <c r="BL21" s="66"/>
      <c r="BM21" s="66"/>
      <c r="BN21" s="66"/>
      <c r="BO21" s="66"/>
      <c r="BP21" s="67">
        <f>NETWORKDAYS.INTL(E21,AN21,1,Hoja1!C23:C40)-1</f>
        <v>1</v>
      </c>
      <c r="BQ21" s="188"/>
      <c r="BR21" s="69" t="b">
        <f t="shared" si="1"/>
        <v>0</v>
      </c>
    </row>
    <row r="22" spans="1:70" s="70" customFormat="1" ht="150" customHeight="1">
      <c r="A22" s="62">
        <v>21</v>
      </c>
      <c r="B22" s="63" t="s">
        <v>287</v>
      </c>
      <c r="C22" s="60" t="s">
        <v>288</v>
      </c>
      <c r="D22" s="51" t="s">
        <v>289</v>
      </c>
      <c r="E22" s="52">
        <v>45665</v>
      </c>
      <c r="F22" s="51" t="s">
        <v>73</v>
      </c>
      <c r="G22" s="51">
        <v>81112200</v>
      </c>
      <c r="H22" s="51" t="s">
        <v>74</v>
      </c>
      <c r="I22" s="51" t="s">
        <v>75</v>
      </c>
      <c r="J22" s="51" t="s">
        <v>76</v>
      </c>
      <c r="K22" s="51" t="s">
        <v>209</v>
      </c>
      <c r="L22" s="51" t="s">
        <v>184</v>
      </c>
      <c r="M22" s="51" t="s">
        <v>185</v>
      </c>
      <c r="N22" s="51">
        <v>2625</v>
      </c>
      <c r="O22" s="52">
        <v>45295</v>
      </c>
      <c r="P22" s="54">
        <v>59800000</v>
      </c>
      <c r="Q22" s="51" t="s">
        <v>186</v>
      </c>
      <c r="R22" s="53" t="s">
        <v>81</v>
      </c>
      <c r="S22" s="53" t="s">
        <v>81</v>
      </c>
      <c r="T22" s="53" t="s">
        <v>81</v>
      </c>
      <c r="U22" s="82" t="s">
        <v>290</v>
      </c>
      <c r="V22" s="55" t="s">
        <v>83</v>
      </c>
      <c r="W22" s="55">
        <v>1024515366</v>
      </c>
      <c r="X22" s="51">
        <v>1</v>
      </c>
      <c r="Y22" s="66" t="s">
        <v>112</v>
      </c>
      <c r="Z22" s="83">
        <v>33284</v>
      </c>
      <c r="AA22" s="84" t="s">
        <v>85</v>
      </c>
      <c r="AB22" s="66" t="s">
        <v>188</v>
      </c>
      <c r="AC22" s="66" t="s">
        <v>87</v>
      </c>
      <c r="AD22" s="85" t="s">
        <v>291</v>
      </c>
      <c r="AE22" s="84">
        <v>3157860354</v>
      </c>
      <c r="AF22" s="66" t="s">
        <v>292</v>
      </c>
      <c r="AG22" s="64" t="s">
        <v>293</v>
      </c>
      <c r="AH22" s="86">
        <v>59800000</v>
      </c>
      <c r="AI22" s="66">
        <v>345</v>
      </c>
      <c r="AJ22" s="66" t="s">
        <v>91</v>
      </c>
      <c r="AK22" s="66" t="s">
        <v>193</v>
      </c>
      <c r="AL22" s="66">
        <f>+VLOOKUP(AK22,LISTAS!$A$921:$C$989,2,0)</f>
        <v>1024472436</v>
      </c>
      <c r="AM22" s="66">
        <f>+VLOOKUP(AK22,LISTAS!$A$921:$C$989,3,0)</f>
        <v>0</v>
      </c>
      <c r="AN22" s="65">
        <v>45666</v>
      </c>
      <c r="AO22" s="66">
        <v>2325</v>
      </c>
      <c r="AP22" s="65">
        <v>45666</v>
      </c>
      <c r="AQ22" s="68" t="s">
        <v>93</v>
      </c>
      <c r="AR22" s="181" t="s">
        <v>94</v>
      </c>
      <c r="AS22" s="65">
        <v>45666</v>
      </c>
      <c r="AT22" s="66" t="s">
        <v>95</v>
      </c>
      <c r="AU22" s="66" t="s">
        <v>294</v>
      </c>
      <c r="AV22" s="65">
        <v>45667</v>
      </c>
      <c r="AW22" s="65">
        <v>45667</v>
      </c>
      <c r="AX22" s="66" t="s">
        <v>97</v>
      </c>
      <c r="AY22" s="65">
        <v>45667</v>
      </c>
      <c r="AZ22" s="66"/>
      <c r="BA22" s="66"/>
      <c r="BB22" s="66"/>
      <c r="BC22" s="66"/>
      <c r="BD22" s="66"/>
      <c r="BE22" s="66"/>
      <c r="BF22" s="66"/>
      <c r="BG22" s="66"/>
      <c r="BH22" s="66">
        <f>+AI22+BF22</f>
        <v>345</v>
      </c>
      <c r="BI22" s="87">
        <f>+AH22+BG22</f>
        <v>59800000</v>
      </c>
      <c r="BJ22" s="86">
        <f t="shared" si="0"/>
        <v>5200000</v>
      </c>
      <c r="BK22" s="65">
        <v>46015</v>
      </c>
      <c r="BL22" s="66"/>
      <c r="BM22" s="66"/>
      <c r="BN22" s="66"/>
      <c r="BO22" s="66"/>
      <c r="BP22" s="67">
        <f>NETWORKDAYS.INTL(E22,AN22,1,Hoja1!C24:C41)-1</f>
        <v>1</v>
      </c>
      <c r="BQ22" s="188"/>
      <c r="BR22" s="69" t="b">
        <f t="shared" si="1"/>
        <v>0</v>
      </c>
    </row>
    <row r="23" spans="1:70" s="70" customFormat="1" ht="150" customHeight="1">
      <c r="A23" s="62">
        <v>22</v>
      </c>
      <c r="B23" s="63" t="s">
        <v>295</v>
      </c>
      <c r="C23" s="60" t="s">
        <v>296</v>
      </c>
      <c r="D23" s="51" t="s">
        <v>297</v>
      </c>
      <c r="E23" s="52">
        <v>45665</v>
      </c>
      <c r="F23" s="51" t="s">
        <v>73</v>
      </c>
      <c r="G23" s="51">
        <v>81111500</v>
      </c>
      <c r="H23" s="51" t="s">
        <v>74</v>
      </c>
      <c r="I23" s="51" t="s">
        <v>75</v>
      </c>
      <c r="J23" s="51" t="s">
        <v>76</v>
      </c>
      <c r="K23" s="51" t="s">
        <v>298</v>
      </c>
      <c r="L23" s="51" t="s">
        <v>184</v>
      </c>
      <c r="M23" s="51" t="s">
        <v>185</v>
      </c>
      <c r="N23" s="51">
        <v>3425</v>
      </c>
      <c r="O23" s="52">
        <v>45295</v>
      </c>
      <c r="P23" s="54">
        <v>119600000</v>
      </c>
      <c r="Q23" s="51" t="s">
        <v>186</v>
      </c>
      <c r="R23" s="53" t="s">
        <v>81</v>
      </c>
      <c r="S23" s="53" t="s">
        <v>81</v>
      </c>
      <c r="T23" s="53" t="s">
        <v>81</v>
      </c>
      <c r="U23" s="82" t="s">
        <v>299</v>
      </c>
      <c r="V23" s="55" t="s">
        <v>83</v>
      </c>
      <c r="W23" s="55">
        <v>1049607962</v>
      </c>
      <c r="X23" s="51">
        <v>5</v>
      </c>
      <c r="Y23" s="66" t="s">
        <v>84</v>
      </c>
      <c r="Z23" s="83">
        <v>31949</v>
      </c>
      <c r="AA23" s="84" t="s">
        <v>85</v>
      </c>
      <c r="AB23" s="66" t="s">
        <v>300</v>
      </c>
      <c r="AC23" s="66" t="s">
        <v>301</v>
      </c>
      <c r="AD23" s="85" t="s">
        <v>302</v>
      </c>
      <c r="AE23" s="84">
        <v>3105584256</v>
      </c>
      <c r="AF23" s="66" t="s">
        <v>303</v>
      </c>
      <c r="AG23" s="64" t="s">
        <v>304</v>
      </c>
      <c r="AH23" s="86">
        <v>119600000</v>
      </c>
      <c r="AI23" s="66">
        <v>345</v>
      </c>
      <c r="AJ23" s="66" t="s">
        <v>91</v>
      </c>
      <c r="AK23" s="66" t="s">
        <v>193</v>
      </c>
      <c r="AL23" s="66">
        <f>+VLOOKUP(AK23,LISTAS!$A$921:$C$989,2,0)</f>
        <v>1024472436</v>
      </c>
      <c r="AM23" s="66">
        <f>+VLOOKUP(AK23,LISTAS!$A$921:$C$989,3,0)</f>
        <v>0</v>
      </c>
      <c r="AN23" s="65">
        <v>45666</v>
      </c>
      <c r="AO23" s="66">
        <v>2225</v>
      </c>
      <c r="AP23" s="65">
        <v>45666</v>
      </c>
      <c r="AQ23" s="68" t="s">
        <v>93</v>
      </c>
      <c r="AR23" s="181" t="s">
        <v>94</v>
      </c>
      <c r="AS23" s="65">
        <v>45666</v>
      </c>
      <c r="AT23" s="66" t="s">
        <v>95</v>
      </c>
      <c r="AU23" s="66" t="s">
        <v>305</v>
      </c>
      <c r="AV23" s="65">
        <v>45667</v>
      </c>
      <c r="AW23" s="65">
        <v>45667</v>
      </c>
      <c r="AX23" s="66" t="s">
        <v>97</v>
      </c>
      <c r="AY23" s="65">
        <v>45667</v>
      </c>
      <c r="AZ23" s="66"/>
      <c r="BA23" s="66"/>
      <c r="BB23" s="66"/>
      <c r="BC23" s="66"/>
      <c r="BD23" s="66"/>
      <c r="BE23" s="66"/>
      <c r="BF23" s="66"/>
      <c r="BG23" s="66"/>
      <c r="BH23" s="66">
        <f>+AI23+BF23</f>
        <v>345</v>
      </c>
      <c r="BI23" s="87">
        <f>+AH23+BG23</f>
        <v>119600000</v>
      </c>
      <c r="BJ23" s="86">
        <f t="shared" ref="BJ23:BJ38" si="2">+BI23/(BH23/30)</f>
        <v>10400000</v>
      </c>
      <c r="BK23" s="65">
        <v>46015</v>
      </c>
      <c r="BL23" s="66"/>
      <c r="BM23" s="66"/>
      <c r="BN23" s="66"/>
      <c r="BO23" s="66"/>
      <c r="BP23" s="67">
        <f>NETWORKDAYS.INTL(E23,AN23,1,Hoja1!C25:C42)-1</f>
        <v>1</v>
      </c>
      <c r="BQ23" s="188"/>
      <c r="BR23" s="69" t="b">
        <f t="shared" si="1"/>
        <v>0</v>
      </c>
    </row>
    <row r="24" spans="1:70" s="70" customFormat="1" ht="150" customHeight="1">
      <c r="A24" s="62">
        <v>23</v>
      </c>
      <c r="B24" s="63" t="s">
        <v>306</v>
      </c>
      <c r="C24" s="60" t="s">
        <v>307</v>
      </c>
      <c r="D24" s="51" t="s">
        <v>308</v>
      </c>
      <c r="E24" s="52">
        <v>45665</v>
      </c>
      <c r="F24" s="51" t="s">
        <v>73</v>
      </c>
      <c r="G24" s="51">
        <v>80101506</v>
      </c>
      <c r="H24" s="51" t="s">
        <v>74</v>
      </c>
      <c r="I24" s="51" t="s">
        <v>75</v>
      </c>
      <c r="J24" s="51" t="s">
        <v>76</v>
      </c>
      <c r="K24" s="51" t="s">
        <v>248</v>
      </c>
      <c r="L24" s="51" t="s">
        <v>121</v>
      </c>
      <c r="M24" s="51" t="s">
        <v>79</v>
      </c>
      <c r="N24" s="51">
        <v>6025</v>
      </c>
      <c r="O24" s="52">
        <v>45295</v>
      </c>
      <c r="P24" s="54">
        <v>119600000</v>
      </c>
      <c r="Q24" s="51" t="s">
        <v>80</v>
      </c>
      <c r="R24" s="53" t="s">
        <v>81</v>
      </c>
      <c r="S24" s="53" t="s">
        <v>81</v>
      </c>
      <c r="T24" s="53" t="s">
        <v>81</v>
      </c>
      <c r="U24" s="82" t="s">
        <v>309</v>
      </c>
      <c r="V24" s="55" t="s">
        <v>83</v>
      </c>
      <c r="W24" s="55">
        <v>52261394</v>
      </c>
      <c r="X24" s="51">
        <v>5</v>
      </c>
      <c r="Y24" s="66" t="s">
        <v>84</v>
      </c>
      <c r="Z24" s="83">
        <v>27750</v>
      </c>
      <c r="AA24" s="84" t="s">
        <v>85</v>
      </c>
      <c r="AB24" s="66" t="s">
        <v>86</v>
      </c>
      <c r="AC24" s="66" t="s">
        <v>310</v>
      </c>
      <c r="AD24" s="85" t="s">
        <v>311</v>
      </c>
      <c r="AE24" s="84">
        <v>3045720242</v>
      </c>
      <c r="AF24" s="66" t="s">
        <v>312</v>
      </c>
      <c r="AG24" s="64" t="s">
        <v>313</v>
      </c>
      <c r="AH24" s="86">
        <v>119600000</v>
      </c>
      <c r="AI24" s="66">
        <v>345</v>
      </c>
      <c r="AJ24" s="66" t="s">
        <v>91</v>
      </c>
      <c r="AK24" s="66" t="s">
        <v>127</v>
      </c>
      <c r="AL24" s="66">
        <f>+VLOOKUP(AK24,LISTAS!$A$921:$C$989,2,0)</f>
        <v>79046849</v>
      </c>
      <c r="AM24" s="66">
        <f>+VLOOKUP(AK24,LISTAS!$A$921:$C$989,3,0)</f>
        <v>1</v>
      </c>
      <c r="AN24" s="65">
        <v>45666</v>
      </c>
      <c r="AO24" s="66">
        <v>2825</v>
      </c>
      <c r="AP24" s="65">
        <v>45666</v>
      </c>
      <c r="AQ24" s="68" t="s">
        <v>93</v>
      </c>
      <c r="AR24" s="181" t="s">
        <v>94</v>
      </c>
      <c r="AS24" s="65">
        <v>45667</v>
      </c>
      <c r="AT24" s="66" t="s">
        <v>95</v>
      </c>
      <c r="AU24" s="66" t="s">
        <v>314</v>
      </c>
      <c r="AV24" s="65">
        <v>45667</v>
      </c>
      <c r="AW24" s="65">
        <v>45667</v>
      </c>
      <c r="AX24" s="66" t="s">
        <v>97</v>
      </c>
      <c r="AY24" s="65">
        <v>45667</v>
      </c>
      <c r="AZ24" s="66"/>
      <c r="BA24" s="66"/>
      <c r="BB24" s="66"/>
      <c r="BC24" s="66"/>
      <c r="BD24" s="66"/>
      <c r="BE24" s="66"/>
      <c r="BF24" s="66"/>
      <c r="BG24" s="66"/>
      <c r="BH24" s="66">
        <f>+AI24+BF24</f>
        <v>345</v>
      </c>
      <c r="BI24" s="87">
        <f>+AH24+BG24</f>
        <v>119600000</v>
      </c>
      <c r="BJ24" s="86">
        <f t="shared" si="2"/>
        <v>10400000</v>
      </c>
      <c r="BK24" s="65">
        <v>46015</v>
      </c>
      <c r="BL24" s="66"/>
      <c r="BM24" s="66"/>
      <c r="BN24" s="66"/>
      <c r="BO24" s="66"/>
      <c r="BP24" s="67">
        <f>NETWORKDAYS.INTL(E24,AN24,1,Hoja1!C26:C43)-1</f>
        <v>1</v>
      </c>
      <c r="BQ24" s="188"/>
      <c r="BR24" s="69" t="b">
        <f t="shared" si="1"/>
        <v>0</v>
      </c>
    </row>
    <row r="25" spans="1:70" s="70" customFormat="1" ht="150" customHeight="1">
      <c r="A25" s="62">
        <v>24</v>
      </c>
      <c r="B25" s="63" t="s">
        <v>315</v>
      </c>
      <c r="C25" s="60" t="s">
        <v>316</v>
      </c>
      <c r="D25" s="51" t="s">
        <v>317</v>
      </c>
      <c r="E25" s="52">
        <v>45665</v>
      </c>
      <c r="F25" s="51" t="s">
        <v>73</v>
      </c>
      <c r="G25" s="51">
        <v>80101506</v>
      </c>
      <c r="H25" s="51" t="s">
        <v>74</v>
      </c>
      <c r="I25" s="51" t="s">
        <v>75</v>
      </c>
      <c r="J25" s="51" t="s">
        <v>76</v>
      </c>
      <c r="K25" s="51" t="s">
        <v>248</v>
      </c>
      <c r="L25" s="51" t="s">
        <v>121</v>
      </c>
      <c r="M25" s="51" t="s">
        <v>79</v>
      </c>
      <c r="N25" s="51">
        <v>5825</v>
      </c>
      <c r="O25" s="52">
        <v>45295</v>
      </c>
      <c r="P25" s="54">
        <v>119600000</v>
      </c>
      <c r="Q25" s="51" t="s">
        <v>80</v>
      </c>
      <c r="R25" s="53" t="s">
        <v>81</v>
      </c>
      <c r="S25" s="53" t="s">
        <v>81</v>
      </c>
      <c r="T25" s="53" t="s">
        <v>81</v>
      </c>
      <c r="U25" s="82" t="s">
        <v>318</v>
      </c>
      <c r="V25" s="55" t="s">
        <v>83</v>
      </c>
      <c r="W25" s="55">
        <v>80133716</v>
      </c>
      <c r="X25" s="51">
        <v>7</v>
      </c>
      <c r="Y25" s="66" t="s">
        <v>112</v>
      </c>
      <c r="Z25" s="83">
        <v>30065</v>
      </c>
      <c r="AA25" s="84" t="s">
        <v>85</v>
      </c>
      <c r="AB25" s="66" t="s">
        <v>319</v>
      </c>
      <c r="AC25" s="66" t="s">
        <v>320</v>
      </c>
      <c r="AD25" s="85" t="s">
        <v>321</v>
      </c>
      <c r="AE25" s="84">
        <v>3108918981</v>
      </c>
      <c r="AF25" s="66" t="s">
        <v>322</v>
      </c>
      <c r="AG25" s="64" t="s">
        <v>323</v>
      </c>
      <c r="AH25" s="86">
        <v>119600000</v>
      </c>
      <c r="AI25" s="66">
        <v>345</v>
      </c>
      <c r="AJ25" s="66" t="s">
        <v>91</v>
      </c>
      <c r="AK25" s="66" t="s">
        <v>127</v>
      </c>
      <c r="AL25" s="66">
        <f>+VLOOKUP(AK25,LISTAS!$A$921:$C$989,2,0)</f>
        <v>79046849</v>
      </c>
      <c r="AM25" s="66">
        <f>+VLOOKUP(AK25,LISTAS!$A$921:$C$989,3,0)</f>
        <v>1</v>
      </c>
      <c r="AN25" s="65">
        <v>45666</v>
      </c>
      <c r="AO25" s="66">
        <v>2525</v>
      </c>
      <c r="AP25" s="65">
        <v>45666</v>
      </c>
      <c r="AQ25" s="68" t="s">
        <v>93</v>
      </c>
      <c r="AR25" s="181" t="s">
        <v>94</v>
      </c>
      <c r="AS25" s="65">
        <v>45667</v>
      </c>
      <c r="AT25" s="66" t="s">
        <v>95</v>
      </c>
      <c r="AU25" s="66" t="s">
        <v>324</v>
      </c>
      <c r="AV25" s="65">
        <v>45666</v>
      </c>
      <c r="AW25" s="65">
        <v>45667</v>
      </c>
      <c r="AX25" s="66" t="s">
        <v>97</v>
      </c>
      <c r="AY25" s="65">
        <v>45667</v>
      </c>
      <c r="AZ25" s="66"/>
      <c r="BA25" s="66"/>
      <c r="BB25" s="66"/>
      <c r="BC25" s="66"/>
      <c r="BD25" s="66"/>
      <c r="BE25" s="66"/>
      <c r="BF25" s="66"/>
      <c r="BG25" s="66"/>
      <c r="BH25" s="66">
        <f>+AI25+BF25</f>
        <v>345</v>
      </c>
      <c r="BI25" s="87">
        <f>+AH25+BG25</f>
        <v>119600000</v>
      </c>
      <c r="BJ25" s="86">
        <f t="shared" si="2"/>
        <v>10400000</v>
      </c>
      <c r="BK25" s="65">
        <v>46015</v>
      </c>
      <c r="BL25" s="66"/>
      <c r="BM25" s="66"/>
      <c r="BN25" s="66"/>
      <c r="BO25" s="66"/>
      <c r="BP25" s="67">
        <f>NETWORKDAYS.INTL(E25,AN25,1,Hoja1!C27:C44)-1</f>
        <v>1</v>
      </c>
      <c r="BQ25" s="188"/>
      <c r="BR25" s="69" t="b">
        <f t="shared" si="1"/>
        <v>0</v>
      </c>
    </row>
    <row r="26" spans="1:70" s="70" customFormat="1" ht="150" customHeight="1">
      <c r="A26" s="62">
        <v>25</v>
      </c>
      <c r="B26" s="63" t="s">
        <v>325</v>
      </c>
      <c r="C26" s="60" t="s">
        <v>326</v>
      </c>
      <c r="D26" s="51" t="s">
        <v>327</v>
      </c>
      <c r="E26" s="52">
        <v>45665</v>
      </c>
      <c r="F26" s="51" t="s">
        <v>73</v>
      </c>
      <c r="G26" s="51">
        <v>80101506</v>
      </c>
      <c r="H26" s="51" t="s">
        <v>74</v>
      </c>
      <c r="I26" s="51" t="s">
        <v>75</v>
      </c>
      <c r="J26" s="51" t="s">
        <v>76</v>
      </c>
      <c r="K26" s="51" t="s">
        <v>248</v>
      </c>
      <c r="L26" s="51" t="s">
        <v>121</v>
      </c>
      <c r="M26" s="51" t="s">
        <v>79</v>
      </c>
      <c r="N26" s="51">
        <v>5725</v>
      </c>
      <c r="O26" s="52">
        <v>45295</v>
      </c>
      <c r="P26" s="54">
        <v>119600000</v>
      </c>
      <c r="Q26" s="51" t="s">
        <v>80</v>
      </c>
      <c r="R26" s="53" t="s">
        <v>81</v>
      </c>
      <c r="S26" s="53" t="s">
        <v>81</v>
      </c>
      <c r="T26" s="53" t="s">
        <v>81</v>
      </c>
      <c r="U26" s="82" t="s">
        <v>328</v>
      </c>
      <c r="V26" s="55" t="s">
        <v>83</v>
      </c>
      <c r="W26" s="55">
        <v>52873176</v>
      </c>
      <c r="X26" s="51">
        <v>2</v>
      </c>
      <c r="Y26" s="66" t="s">
        <v>84</v>
      </c>
      <c r="Z26" s="83">
        <v>29849</v>
      </c>
      <c r="AA26" s="84" t="s">
        <v>85</v>
      </c>
      <c r="AB26" s="66" t="s">
        <v>319</v>
      </c>
      <c r="AC26" s="66" t="s">
        <v>135</v>
      </c>
      <c r="AD26" s="85" t="s">
        <v>329</v>
      </c>
      <c r="AE26" s="84">
        <v>3222190402</v>
      </c>
      <c r="AF26" s="66" t="s">
        <v>330</v>
      </c>
      <c r="AG26" s="64" t="s">
        <v>323</v>
      </c>
      <c r="AH26" s="86">
        <v>119600000</v>
      </c>
      <c r="AI26" s="66">
        <v>345</v>
      </c>
      <c r="AJ26" s="66" t="s">
        <v>91</v>
      </c>
      <c r="AK26" s="66" t="s">
        <v>127</v>
      </c>
      <c r="AL26" s="66">
        <f>+VLOOKUP(AK26,LISTAS!$A$921:$C$989,2,0)</f>
        <v>79046849</v>
      </c>
      <c r="AM26" s="66">
        <f>+VLOOKUP(AK26,LISTAS!$A$921:$C$989,3,0)</f>
        <v>1</v>
      </c>
      <c r="AN26" s="65">
        <v>45666</v>
      </c>
      <c r="AO26" s="66">
        <v>2725</v>
      </c>
      <c r="AP26" s="65">
        <v>45666</v>
      </c>
      <c r="AQ26" s="68" t="s">
        <v>93</v>
      </c>
      <c r="AR26" s="181" t="s">
        <v>94</v>
      </c>
      <c r="AS26" s="65">
        <v>45667</v>
      </c>
      <c r="AT26" s="66" t="s">
        <v>95</v>
      </c>
      <c r="AU26" s="66" t="s">
        <v>331</v>
      </c>
      <c r="AV26" s="65">
        <v>45667</v>
      </c>
      <c r="AW26" s="65">
        <v>45667</v>
      </c>
      <c r="AX26" s="66" t="s">
        <v>97</v>
      </c>
      <c r="AY26" s="65">
        <v>45667</v>
      </c>
      <c r="AZ26" s="66"/>
      <c r="BA26" s="66"/>
      <c r="BB26" s="66"/>
      <c r="BC26" s="66"/>
      <c r="BD26" s="66"/>
      <c r="BE26" s="66"/>
      <c r="BF26" s="66"/>
      <c r="BG26" s="66"/>
      <c r="BH26" s="66">
        <f>+AI26+BF26</f>
        <v>345</v>
      </c>
      <c r="BI26" s="87">
        <f>+AH26+BG26</f>
        <v>119600000</v>
      </c>
      <c r="BJ26" s="86">
        <f t="shared" si="2"/>
        <v>10400000</v>
      </c>
      <c r="BK26" s="65">
        <v>46015</v>
      </c>
      <c r="BL26" s="66"/>
      <c r="BM26" s="66"/>
      <c r="BN26" s="66"/>
      <c r="BO26" s="66"/>
      <c r="BP26" s="67">
        <f>NETWORKDAYS.INTL(E26,AN26,1,Hoja1!C28:C45)-1</f>
        <v>1</v>
      </c>
      <c r="BQ26" s="188"/>
      <c r="BR26" s="69" t="b">
        <f t="shared" si="1"/>
        <v>0</v>
      </c>
    </row>
    <row r="27" spans="1:70" s="70" customFormat="1" ht="150" customHeight="1">
      <c r="A27" s="62">
        <v>26</v>
      </c>
      <c r="B27" s="63" t="s">
        <v>332</v>
      </c>
      <c r="C27" s="60" t="s">
        <v>333</v>
      </c>
      <c r="D27" s="51" t="s">
        <v>334</v>
      </c>
      <c r="E27" s="52">
        <v>45666</v>
      </c>
      <c r="F27" s="51" t="s">
        <v>73</v>
      </c>
      <c r="G27" s="51">
        <v>81111500</v>
      </c>
      <c r="H27" s="51" t="s">
        <v>74</v>
      </c>
      <c r="I27" s="51" t="s">
        <v>75</v>
      </c>
      <c r="J27" s="51" t="s">
        <v>76</v>
      </c>
      <c r="K27" s="51" t="s">
        <v>209</v>
      </c>
      <c r="L27" s="51" t="s">
        <v>184</v>
      </c>
      <c r="M27" s="51" t="s">
        <v>185</v>
      </c>
      <c r="N27" s="51">
        <v>2925</v>
      </c>
      <c r="O27" s="52">
        <v>45295</v>
      </c>
      <c r="P27" s="54">
        <v>104650000</v>
      </c>
      <c r="Q27" s="51" t="s">
        <v>220</v>
      </c>
      <c r="R27" s="53" t="s">
        <v>81</v>
      </c>
      <c r="S27" s="53" t="s">
        <v>81</v>
      </c>
      <c r="T27" s="53" t="s">
        <v>81</v>
      </c>
      <c r="U27" s="82" t="s">
        <v>335</v>
      </c>
      <c r="V27" s="55" t="s">
        <v>83</v>
      </c>
      <c r="W27" s="55">
        <v>80007159</v>
      </c>
      <c r="X27" s="51">
        <v>5</v>
      </c>
      <c r="Y27" s="66" t="s">
        <v>112</v>
      </c>
      <c r="Z27" s="83">
        <v>29099</v>
      </c>
      <c r="AA27" s="84" t="s">
        <v>85</v>
      </c>
      <c r="AB27" s="66" t="s">
        <v>188</v>
      </c>
      <c r="AC27" s="66" t="s">
        <v>336</v>
      </c>
      <c r="AD27" s="85" t="s">
        <v>337</v>
      </c>
      <c r="AE27" s="84">
        <v>3005523990</v>
      </c>
      <c r="AF27" s="66" t="s">
        <v>338</v>
      </c>
      <c r="AG27" s="64" t="s">
        <v>339</v>
      </c>
      <c r="AH27" s="86">
        <v>104650000</v>
      </c>
      <c r="AI27" s="66">
        <v>345</v>
      </c>
      <c r="AJ27" s="66" t="s">
        <v>91</v>
      </c>
      <c r="AK27" s="66" t="s">
        <v>226</v>
      </c>
      <c r="AL27" s="66">
        <f>+VLOOKUP(AK27,LISTAS!$A$921:$C$989,2,0)</f>
        <v>1018424588</v>
      </c>
      <c r="AM27" s="66">
        <f>+VLOOKUP(AK27,LISTAS!$A$921:$C$989,3,0)</f>
        <v>5</v>
      </c>
      <c r="AN27" s="65">
        <v>45667</v>
      </c>
      <c r="AO27" s="66">
        <v>3525</v>
      </c>
      <c r="AP27" s="65">
        <v>45667</v>
      </c>
      <c r="AQ27" s="68" t="s">
        <v>93</v>
      </c>
      <c r="AR27" s="181" t="s">
        <v>94</v>
      </c>
      <c r="AS27" s="65">
        <v>45667</v>
      </c>
      <c r="AT27" s="66" t="s">
        <v>95</v>
      </c>
      <c r="AU27" s="66" t="s">
        <v>340</v>
      </c>
      <c r="AV27" s="65">
        <v>45667</v>
      </c>
      <c r="AW27" s="65">
        <v>45668</v>
      </c>
      <c r="AX27" s="66" t="s">
        <v>97</v>
      </c>
      <c r="AY27" s="65">
        <v>45670</v>
      </c>
      <c r="AZ27" s="66"/>
      <c r="BH27" s="66">
        <f>+AI27+BF27</f>
        <v>345</v>
      </c>
      <c r="BI27" s="87">
        <f>+AH27+BG27</f>
        <v>104650000</v>
      </c>
      <c r="BJ27" s="86">
        <f t="shared" si="2"/>
        <v>9100000</v>
      </c>
      <c r="BK27" s="65">
        <v>46018</v>
      </c>
      <c r="BP27" s="67">
        <f>NETWORKDAYS.INTL(E27,AN27,1,Hoja1!C29:C46)-1</f>
        <v>1</v>
      </c>
      <c r="BQ27" s="188"/>
      <c r="BR27" s="69" t="b">
        <f t="shared" si="1"/>
        <v>0</v>
      </c>
    </row>
    <row r="28" spans="1:70" s="70" customFormat="1" ht="150" customHeight="1">
      <c r="A28" s="62">
        <v>27</v>
      </c>
      <c r="B28" s="63" t="s">
        <v>341</v>
      </c>
      <c r="C28" s="60" t="s">
        <v>342</v>
      </c>
      <c r="D28" s="51" t="s">
        <v>343</v>
      </c>
      <c r="E28" s="52">
        <v>45666</v>
      </c>
      <c r="F28" s="51" t="s">
        <v>73</v>
      </c>
      <c r="G28" s="51">
        <v>81111500</v>
      </c>
      <c r="H28" s="51" t="s">
        <v>74</v>
      </c>
      <c r="I28" s="51" t="s">
        <v>75</v>
      </c>
      <c r="J28" s="51" t="s">
        <v>76</v>
      </c>
      <c r="K28" s="51" t="s">
        <v>209</v>
      </c>
      <c r="L28" s="51" t="s">
        <v>184</v>
      </c>
      <c r="M28" s="51" t="s">
        <v>185</v>
      </c>
      <c r="N28" s="51">
        <v>2825</v>
      </c>
      <c r="O28" s="52">
        <v>45661</v>
      </c>
      <c r="P28" s="54">
        <v>82225000</v>
      </c>
      <c r="Q28" s="51" t="s">
        <v>220</v>
      </c>
      <c r="R28" s="53" t="s">
        <v>81</v>
      </c>
      <c r="S28" s="53" t="s">
        <v>81</v>
      </c>
      <c r="T28" s="53" t="s">
        <v>81</v>
      </c>
      <c r="U28" s="82" t="s">
        <v>344</v>
      </c>
      <c r="V28" s="55" t="s">
        <v>83</v>
      </c>
      <c r="W28" s="55">
        <v>1030653142</v>
      </c>
      <c r="X28" s="51">
        <v>1</v>
      </c>
      <c r="Y28" s="66" t="s">
        <v>112</v>
      </c>
      <c r="Z28" s="83">
        <v>34825</v>
      </c>
      <c r="AA28" s="84" t="s">
        <v>85</v>
      </c>
      <c r="AB28" s="66" t="s">
        <v>188</v>
      </c>
      <c r="AC28" s="66" t="s">
        <v>87</v>
      </c>
      <c r="AD28" s="85" t="s">
        <v>345</v>
      </c>
      <c r="AE28" s="84">
        <v>3193267510</v>
      </c>
      <c r="AF28" s="66" t="s">
        <v>346</v>
      </c>
      <c r="AG28" s="64" t="s">
        <v>347</v>
      </c>
      <c r="AH28" s="86">
        <v>82225000</v>
      </c>
      <c r="AI28" s="66">
        <v>345</v>
      </c>
      <c r="AJ28" s="66" t="s">
        <v>91</v>
      </c>
      <c r="AK28" s="66" t="s">
        <v>226</v>
      </c>
      <c r="AL28" s="66">
        <f>+VLOOKUP(AK28,LISTAS!$A$921:$C$989,2,0)</f>
        <v>1018424588</v>
      </c>
      <c r="AM28" s="66">
        <f>+VLOOKUP(AK28,LISTAS!$A$921:$C$989,3,0)</f>
        <v>5</v>
      </c>
      <c r="AN28" s="65">
        <v>45667</v>
      </c>
      <c r="AO28" s="66">
        <v>3625</v>
      </c>
      <c r="AP28" s="65">
        <v>45667</v>
      </c>
      <c r="AQ28" s="68" t="s">
        <v>93</v>
      </c>
      <c r="AR28" s="181" t="s">
        <v>94</v>
      </c>
      <c r="AS28" s="65">
        <v>45667</v>
      </c>
      <c r="AT28" s="66" t="s">
        <v>95</v>
      </c>
      <c r="AU28" s="66" t="s">
        <v>348</v>
      </c>
      <c r="AV28" s="65">
        <v>45667</v>
      </c>
      <c r="AW28" s="65">
        <v>45304</v>
      </c>
      <c r="AX28" s="66" t="s">
        <v>97</v>
      </c>
      <c r="AY28" s="65">
        <v>45670</v>
      </c>
      <c r="AZ28" s="66"/>
      <c r="BH28" s="66">
        <f>+AI28+BF28</f>
        <v>345</v>
      </c>
      <c r="BI28" s="87">
        <f>+AH28+BG28</f>
        <v>82225000</v>
      </c>
      <c r="BJ28" s="86">
        <f t="shared" si="2"/>
        <v>7150000</v>
      </c>
      <c r="BK28" s="65">
        <v>46018</v>
      </c>
      <c r="BP28" s="67">
        <f>NETWORKDAYS.INTL(E28,AN28,1,Hoja1!C30:C47)-1</f>
        <v>1</v>
      </c>
      <c r="BQ28" s="188"/>
      <c r="BR28" s="69" t="b">
        <f t="shared" si="1"/>
        <v>0</v>
      </c>
    </row>
    <row r="29" spans="1:70" s="70" customFormat="1" ht="150" customHeight="1">
      <c r="A29" s="62">
        <v>28</v>
      </c>
      <c r="B29" s="63" t="s">
        <v>349</v>
      </c>
      <c r="C29" s="60" t="s">
        <v>350</v>
      </c>
      <c r="D29" s="51" t="s">
        <v>351</v>
      </c>
      <c r="E29" s="52">
        <v>45666</v>
      </c>
      <c r="F29" s="51" t="s">
        <v>73</v>
      </c>
      <c r="G29" s="51">
        <v>81111500</v>
      </c>
      <c r="H29" s="51" t="s">
        <v>74</v>
      </c>
      <c r="I29" s="51" t="s">
        <v>75</v>
      </c>
      <c r="J29" s="51" t="s">
        <v>76</v>
      </c>
      <c r="K29" s="51" t="s">
        <v>298</v>
      </c>
      <c r="L29" s="51" t="s">
        <v>184</v>
      </c>
      <c r="M29" s="51" t="s">
        <v>185</v>
      </c>
      <c r="N29" s="51">
        <v>3625</v>
      </c>
      <c r="O29" s="52">
        <v>45661</v>
      </c>
      <c r="P29" s="54">
        <v>104650000</v>
      </c>
      <c r="Q29" s="51" t="s">
        <v>186</v>
      </c>
      <c r="R29" s="53" t="s">
        <v>81</v>
      </c>
      <c r="S29" s="53" t="s">
        <v>81</v>
      </c>
      <c r="T29" s="53" t="s">
        <v>81</v>
      </c>
      <c r="U29" s="82" t="s">
        <v>352</v>
      </c>
      <c r="V29" s="55" t="s">
        <v>83</v>
      </c>
      <c r="W29" s="55">
        <v>1019009518</v>
      </c>
      <c r="X29" s="51">
        <v>4</v>
      </c>
      <c r="Y29" s="66" t="s">
        <v>112</v>
      </c>
      <c r="Z29" s="83">
        <v>31713</v>
      </c>
      <c r="AA29" s="84" t="s">
        <v>85</v>
      </c>
      <c r="AB29" s="66" t="s">
        <v>188</v>
      </c>
      <c r="AC29" s="66" t="s">
        <v>189</v>
      </c>
      <c r="AD29" s="85" t="s">
        <v>353</v>
      </c>
      <c r="AE29" s="84">
        <v>3003354066</v>
      </c>
      <c r="AF29" s="66" t="s">
        <v>354</v>
      </c>
      <c r="AG29" s="64" t="s">
        <v>355</v>
      </c>
      <c r="AH29" s="86">
        <v>104650000</v>
      </c>
      <c r="AI29" s="66">
        <v>345</v>
      </c>
      <c r="AJ29" s="66" t="s">
        <v>91</v>
      </c>
      <c r="AK29" s="66" t="s">
        <v>193</v>
      </c>
      <c r="AL29" s="66">
        <f>+VLOOKUP(AK29,LISTAS!$A$921:$C$989,2,0)</f>
        <v>1024472436</v>
      </c>
      <c r="AM29" s="66">
        <f>+VLOOKUP(AK29,LISTAS!$A$921:$C$989,3,0)</f>
        <v>0</v>
      </c>
      <c r="AN29" s="65">
        <v>45667</v>
      </c>
      <c r="AO29" s="66">
        <v>3425</v>
      </c>
      <c r="AP29" s="65">
        <v>45667</v>
      </c>
      <c r="AQ29" s="68" t="s">
        <v>93</v>
      </c>
      <c r="AR29" s="181" t="s">
        <v>194</v>
      </c>
      <c r="AS29" s="65">
        <v>45667</v>
      </c>
      <c r="AT29" s="66" t="s">
        <v>95</v>
      </c>
      <c r="AU29" s="66" t="s">
        <v>356</v>
      </c>
      <c r="AV29" s="65">
        <v>45667</v>
      </c>
      <c r="AW29" s="65">
        <v>45304</v>
      </c>
      <c r="AX29" s="66" t="s">
        <v>97</v>
      </c>
      <c r="AY29" s="65">
        <v>45670</v>
      </c>
      <c r="AZ29" s="66"/>
      <c r="BH29" s="66">
        <f>+AI29+BF29</f>
        <v>345</v>
      </c>
      <c r="BI29" s="87">
        <f>+AH29+BG29</f>
        <v>104650000</v>
      </c>
      <c r="BJ29" s="86">
        <f t="shared" si="2"/>
        <v>9100000</v>
      </c>
      <c r="BK29" s="65">
        <v>46018</v>
      </c>
      <c r="BP29" s="67">
        <f>NETWORKDAYS.INTL(E29,AN29,1,Hoja1!C31:C48)-1</f>
        <v>1</v>
      </c>
      <c r="BQ29" s="188"/>
      <c r="BR29" s="69" t="b">
        <f t="shared" si="1"/>
        <v>0</v>
      </c>
    </row>
    <row r="30" spans="1:70" s="70" customFormat="1" ht="150" customHeight="1">
      <c r="A30" s="62">
        <v>29</v>
      </c>
      <c r="B30" s="63" t="s">
        <v>357</v>
      </c>
      <c r="C30" s="60" t="s">
        <v>358</v>
      </c>
      <c r="D30" s="51" t="s">
        <v>359</v>
      </c>
      <c r="E30" s="52">
        <v>45666</v>
      </c>
      <c r="F30" s="51" t="s">
        <v>73</v>
      </c>
      <c r="G30" s="51">
        <v>80101603</v>
      </c>
      <c r="H30" s="51" t="s">
        <v>74</v>
      </c>
      <c r="I30" s="51" t="s">
        <v>75</v>
      </c>
      <c r="J30" s="51" t="s">
        <v>76</v>
      </c>
      <c r="K30" s="51" t="s">
        <v>298</v>
      </c>
      <c r="L30" s="51" t="s">
        <v>78</v>
      </c>
      <c r="M30" s="51" t="s">
        <v>79</v>
      </c>
      <c r="N30" s="51">
        <v>5225</v>
      </c>
      <c r="O30" s="52">
        <v>45661</v>
      </c>
      <c r="P30" s="54">
        <v>78650000</v>
      </c>
      <c r="Q30" s="51" t="s">
        <v>80</v>
      </c>
      <c r="R30" s="53" t="s">
        <v>81</v>
      </c>
      <c r="S30" s="53" t="s">
        <v>81</v>
      </c>
      <c r="T30" s="53" t="s">
        <v>81</v>
      </c>
      <c r="U30" s="82" t="s">
        <v>360</v>
      </c>
      <c r="V30" s="55" t="s">
        <v>83</v>
      </c>
      <c r="W30" s="55">
        <v>1014199731</v>
      </c>
      <c r="X30" s="51">
        <v>2</v>
      </c>
      <c r="Y30" s="66" t="s">
        <v>84</v>
      </c>
      <c r="Z30" s="83">
        <v>32623</v>
      </c>
      <c r="AA30" s="84" t="s">
        <v>85</v>
      </c>
      <c r="AB30" s="66" t="s">
        <v>361</v>
      </c>
      <c r="AC30" s="66" t="s">
        <v>87</v>
      </c>
      <c r="AD30" s="85" t="s">
        <v>362</v>
      </c>
      <c r="AE30" s="84">
        <v>3112218690</v>
      </c>
      <c r="AF30" s="66" t="s">
        <v>363</v>
      </c>
      <c r="AG30" s="64" t="s">
        <v>364</v>
      </c>
      <c r="AH30" s="86">
        <v>78650000</v>
      </c>
      <c r="AI30" s="66">
        <v>330</v>
      </c>
      <c r="AJ30" s="66" t="s">
        <v>91</v>
      </c>
      <c r="AK30" s="66" t="s">
        <v>285</v>
      </c>
      <c r="AL30" s="66">
        <f>+VLOOKUP(AK30,LISTAS!$A$921:$C$989,2,0)</f>
        <v>79904817</v>
      </c>
      <c r="AM30" s="66">
        <f>+VLOOKUP(AK30,LISTAS!$A$921:$C$989,3,0)</f>
        <v>8</v>
      </c>
      <c r="AN30" s="65">
        <v>45667</v>
      </c>
      <c r="AO30" s="66">
        <v>3725</v>
      </c>
      <c r="AP30" s="65">
        <v>45667</v>
      </c>
      <c r="AQ30" s="68" t="s">
        <v>93</v>
      </c>
      <c r="AR30" s="181" t="s">
        <v>94</v>
      </c>
      <c r="AS30" s="65">
        <v>45667</v>
      </c>
      <c r="AT30" s="66" t="s">
        <v>95</v>
      </c>
      <c r="AU30" s="66" t="s">
        <v>365</v>
      </c>
      <c r="AV30" s="65">
        <v>45667</v>
      </c>
      <c r="AW30" s="65">
        <v>45667</v>
      </c>
      <c r="AX30" s="66" t="s">
        <v>97</v>
      </c>
      <c r="AY30" s="65">
        <v>45670</v>
      </c>
      <c r="AZ30" s="66"/>
      <c r="BH30" s="66">
        <f>+AI30+BF30</f>
        <v>330</v>
      </c>
      <c r="BI30" s="87">
        <f>+AH30+BG30</f>
        <v>78650000</v>
      </c>
      <c r="BJ30" s="86">
        <f t="shared" si="2"/>
        <v>7150000</v>
      </c>
      <c r="BK30" s="65">
        <v>46003</v>
      </c>
      <c r="BP30" s="67">
        <f>NETWORKDAYS.INTL(E30,AN30,1,Hoja1!C32:C49)-1</f>
        <v>1</v>
      </c>
      <c r="BQ30" s="188"/>
      <c r="BR30" s="69" t="b">
        <f t="shared" si="1"/>
        <v>0</v>
      </c>
    </row>
    <row r="31" spans="1:70" s="70" customFormat="1" ht="150" customHeight="1">
      <c r="A31" s="62">
        <v>30</v>
      </c>
      <c r="B31" s="63" t="s">
        <v>366</v>
      </c>
      <c r="C31" s="60" t="s">
        <v>367</v>
      </c>
      <c r="D31" s="51" t="s">
        <v>368</v>
      </c>
      <c r="E31" s="52">
        <v>45666</v>
      </c>
      <c r="F31" s="51" t="s">
        <v>73</v>
      </c>
      <c r="G31" s="51">
        <v>81111500</v>
      </c>
      <c r="H31" s="51" t="s">
        <v>74</v>
      </c>
      <c r="I31" s="51" t="s">
        <v>75</v>
      </c>
      <c r="J31" s="51" t="s">
        <v>76</v>
      </c>
      <c r="K31" s="51" t="s">
        <v>183</v>
      </c>
      <c r="L31" s="51" t="s">
        <v>184</v>
      </c>
      <c r="M31" s="51" t="s">
        <v>185</v>
      </c>
      <c r="N31" s="51">
        <v>3025</v>
      </c>
      <c r="O31" s="52">
        <v>45661</v>
      </c>
      <c r="P31" s="54">
        <v>89700000</v>
      </c>
      <c r="Q31" s="51" t="s">
        <v>220</v>
      </c>
      <c r="R31" s="53" t="s">
        <v>81</v>
      </c>
      <c r="S31" s="53" t="s">
        <v>81</v>
      </c>
      <c r="T31" s="53" t="s">
        <v>81</v>
      </c>
      <c r="U31" s="82" t="s">
        <v>369</v>
      </c>
      <c r="V31" s="55" t="s">
        <v>83</v>
      </c>
      <c r="W31" s="55">
        <v>1022384967</v>
      </c>
      <c r="X31" s="51">
        <v>5</v>
      </c>
      <c r="Y31" s="66" t="s">
        <v>112</v>
      </c>
      <c r="Z31" s="83">
        <v>34152</v>
      </c>
      <c r="AA31" s="84" t="s">
        <v>85</v>
      </c>
      <c r="AB31" s="66" t="s">
        <v>222</v>
      </c>
      <c r="AC31" s="66" t="s">
        <v>87</v>
      </c>
      <c r="AD31" s="85" t="s">
        <v>370</v>
      </c>
      <c r="AE31" s="84">
        <v>3105867810</v>
      </c>
      <c r="AF31" s="66" t="s">
        <v>371</v>
      </c>
      <c r="AG31" s="64" t="s">
        <v>372</v>
      </c>
      <c r="AH31" s="86">
        <v>89700000</v>
      </c>
      <c r="AI31" s="66">
        <v>345</v>
      </c>
      <c r="AJ31" s="66" t="s">
        <v>91</v>
      </c>
      <c r="AK31" s="66" t="s">
        <v>226</v>
      </c>
      <c r="AL31" s="66">
        <f>+VLOOKUP(AK31,LISTAS!$A$921:$C$989,2,0)</f>
        <v>1018424588</v>
      </c>
      <c r="AM31" s="66">
        <f>+VLOOKUP(AK31,LISTAS!$A$921:$C$989,3,0)</f>
        <v>5</v>
      </c>
      <c r="AN31" s="65">
        <v>45667</v>
      </c>
      <c r="AO31" s="66">
        <v>3225</v>
      </c>
      <c r="AP31" s="65">
        <v>45667</v>
      </c>
      <c r="AQ31" s="68" t="s">
        <v>93</v>
      </c>
      <c r="AR31" s="181" t="s">
        <v>94</v>
      </c>
      <c r="AS31" s="65">
        <v>45667</v>
      </c>
      <c r="AT31" s="66" t="s">
        <v>95</v>
      </c>
      <c r="AU31" s="66" t="s">
        <v>373</v>
      </c>
      <c r="AV31" s="65">
        <v>45667</v>
      </c>
      <c r="AW31" s="65">
        <v>45670</v>
      </c>
      <c r="AX31" s="66" t="s">
        <v>97</v>
      </c>
      <c r="AY31" s="65">
        <v>45670</v>
      </c>
      <c r="AZ31" s="66"/>
      <c r="BH31" s="66">
        <f>+AI31+BF31</f>
        <v>345</v>
      </c>
      <c r="BI31" s="87">
        <f>+AH31+BG31</f>
        <v>89700000</v>
      </c>
      <c r="BJ31" s="86">
        <f t="shared" si="2"/>
        <v>7800000</v>
      </c>
      <c r="BK31" s="65">
        <v>46018</v>
      </c>
      <c r="BP31" s="67">
        <f>NETWORKDAYS.INTL(E31,AN31,1,Hoja1!C33:C50)-1</f>
        <v>1</v>
      </c>
      <c r="BQ31" s="188"/>
      <c r="BR31" s="69" t="b">
        <f t="shared" si="1"/>
        <v>0</v>
      </c>
    </row>
    <row r="32" spans="1:70" s="70" customFormat="1" ht="150" customHeight="1">
      <c r="A32" s="62">
        <v>31</v>
      </c>
      <c r="B32" s="63" t="s">
        <v>374</v>
      </c>
      <c r="C32" s="60" t="s">
        <v>375</v>
      </c>
      <c r="D32" s="51" t="s">
        <v>376</v>
      </c>
      <c r="E32" s="52">
        <v>45666</v>
      </c>
      <c r="F32" s="51" t="s">
        <v>73</v>
      </c>
      <c r="G32" s="51">
        <v>81111500</v>
      </c>
      <c r="H32" s="51" t="s">
        <v>74</v>
      </c>
      <c r="I32" s="51" t="s">
        <v>75</v>
      </c>
      <c r="J32" s="51" t="s">
        <v>76</v>
      </c>
      <c r="K32" s="51" t="s">
        <v>183</v>
      </c>
      <c r="L32" s="51" t="s">
        <v>184</v>
      </c>
      <c r="M32" s="51" t="s">
        <v>185</v>
      </c>
      <c r="N32" s="51">
        <v>3325</v>
      </c>
      <c r="O32" s="52">
        <v>45661</v>
      </c>
      <c r="P32" s="54">
        <v>97175000</v>
      </c>
      <c r="Q32" s="51" t="s">
        <v>220</v>
      </c>
      <c r="R32" s="53" t="s">
        <v>81</v>
      </c>
      <c r="S32" s="53" t="s">
        <v>81</v>
      </c>
      <c r="T32" s="53" t="s">
        <v>81</v>
      </c>
      <c r="U32" s="82" t="s">
        <v>377</v>
      </c>
      <c r="V32" s="55" t="s">
        <v>83</v>
      </c>
      <c r="W32" s="55">
        <v>60448898</v>
      </c>
      <c r="X32" s="51">
        <v>9</v>
      </c>
      <c r="Y32" s="66" t="s">
        <v>84</v>
      </c>
      <c r="Z32" s="83">
        <v>31283</v>
      </c>
      <c r="AA32" s="84" t="s">
        <v>85</v>
      </c>
      <c r="AB32" s="66" t="s">
        <v>188</v>
      </c>
      <c r="AC32" s="66" t="s">
        <v>378</v>
      </c>
      <c r="AD32" s="85" t="s">
        <v>379</v>
      </c>
      <c r="AE32" s="84">
        <v>3164817257</v>
      </c>
      <c r="AF32" s="66" t="s">
        <v>380</v>
      </c>
      <c r="AG32" s="64" t="s">
        <v>381</v>
      </c>
      <c r="AH32" s="86">
        <v>97175000</v>
      </c>
      <c r="AI32" s="66">
        <v>345</v>
      </c>
      <c r="AJ32" s="66" t="s">
        <v>91</v>
      </c>
      <c r="AK32" s="66" t="s">
        <v>226</v>
      </c>
      <c r="AL32" s="66">
        <f>+VLOOKUP(AK32,LISTAS!$A$921:$C$989,2,0)</f>
        <v>1018424588</v>
      </c>
      <c r="AM32" s="66">
        <f>+VLOOKUP(AK32,LISTAS!$A$921:$C$989,3,0)</f>
        <v>5</v>
      </c>
      <c r="AN32" s="65">
        <v>45667</v>
      </c>
      <c r="AO32" s="66">
        <v>3125</v>
      </c>
      <c r="AP32" s="65">
        <v>45667</v>
      </c>
      <c r="AQ32" s="68" t="s">
        <v>93</v>
      </c>
      <c r="AR32" s="181" t="s">
        <v>94</v>
      </c>
      <c r="AS32" s="65">
        <v>45667</v>
      </c>
      <c r="AT32" s="66" t="s">
        <v>95</v>
      </c>
      <c r="AU32" s="66" t="s">
        <v>382</v>
      </c>
      <c r="AV32" s="65">
        <v>45668</v>
      </c>
      <c r="AW32" s="65">
        <v>45670</v>
      </c>
      <c r="AX32" s="66" t="s">
        <v>97</v>
      </c>
      <c r="AY32" s="65">
        <v>45670</v>
      </c>
      <c r="AZ32" s="66"/>
      <c r="BH32" s="66">
        <f>+AI32+BF32</f>
        <v>345</v>
      </c>
      <c r="BI32" s="87">
        <f>+AH32+BG32</f>
        <v>97175000</v>
      </c>
      <c r="BJ32" s="86">
        <f t="shared" si="2"/>
        <v>8450000</v>
      </c>
      <c r="BK32" s="65">
        <v>46018</v>
      </c>
      <c r="BP32" s="67">
        <f>NETWORKDAYS.INTL(E32,AN32,1,Hoja1!C34:C51)-1</f>
        <v>1</v>
      </c>
      <c r="BQ32" s="188"/>
      <c r="BR32" s="69" t="b">
        <f t="shared" si="1"/>
        <v>0</v>
      </c>
    </row>
    <row r="33" spans="1:70" s="70" customFormat="1" ht="150" customHeight="1">
      <c r="A33" s="62">
        <v>32</v>
      </c>
      <c r="B33" s="63" t="s">
        <v>383</v>
      </c>
      <c r="C33" s="60" t="s">
        <v>384</v>
      </c>
      <c r="D33" s="51" t="s">
        <v>385</v>
      </c>
      <c r="E33" s="52">
        <v>45666</v>
      </c>
      <c r="F33" s="51" t="s">
        <v>73</v>
      </c>
      <c r="G33" s="51" t="s">
        <v>386</v>
      </c>
      <c r="H33" s="51" t="s">
        <v>74</v>
      </c>
      <c r="I33" s="51" t="s">
        <v>75</v>
      </c>
      <c r="J33" s="51" t="s">
        <v>76</v>
      </c>
      <c r="K33" s="51" t="s">
        <v>183</v>
      </c>
      <c r="L33" s="51" t="s">
        <v>78</v>
      </c>
      <c r="M33" s="51" t="s">
        <v>79</v>
      </c>
      <c r="N33" s="51">
        <v>5925</v>
      </c>
      <c r="O33" s="52">
        <v>45661</v>
      </c>
      <c r="P33" s="54">
        <v>85800000</v>
      </c>
      <c r="Q33" s="51" t="s">
        <v>80</v>
      </c>
      <c r="R33" s="53" t="s">
        <v>81</v>
      </c>
      <c r="S33" s="53" t="s">
        <v>81</v>
      </c>
      <c r="T33" s="53" t="s">
        <v>81</v>
      </c>
      <c r="U33" s="82" t="s">
        <v>387</v>
      </c>
      <c r="V33" s="55" t="s">
        <v>83</v>
      </c>
      <c r="W33" s="55">
        <v>52329906</v>
      </c>
      <c r="X33" s="51">
        <v>0</v>
      </c>
      <c r="Y33" s="66" t="s">
        <v>84</v>
      </c>
      <c r="Z33" s="83">
        <v>27363</v>
      </c>
      <c r="AA33" s="84" t="s">
        <v>85</v>
      </c>
      <c r="AB33" s="66" t="s">
        <v>86</v>
      </c>
      <c r="AC33" s="66" t="s">
        <v>135</v>
      </c>
      <c r="AD33" s="85" t="s">
        <v>388</v>
      </c>
      <c r="AE33" s="84">
        <v>3112937989</v>
      </c>
      <c r="AF33" s="66" t="s">
        <v>389</v>
      </c>
      <c r="AG33" s="64" t="s">
        <v>390</v>
      </c>
      <c r="AH33" s="86">
        <v>85800000</v>
      </c>
      <c r="AI33" s="66">
        <v>330</v>
      </c>
      <c r="AJ33" s="66" t="s">
        <v>91</v>
      </c>
      <c r="AK33" s="66" t="s">
        <v>391</v>
      </c>
      <c r="AL33" s="66">
        <f>+VLOOKUP(AK33,LISTAS!$A$921:$C$989,2,0)</f>
        <v>79974680</v>
      </c>
      <c r="AM33" s="66">
        <f>+VLOOKUP(AK33,LISTAS!$A$921:$C$989,3,0)</f>
        <v>5</v>
      </c>
      <c r="AN33" s="65">
        <v>45667</v>
      </c>
      <c r="AO33" s="66">
        <v>3325</v>
      </c>
      <c r="AP33" s="65">
        <v>45667</v>
      </c>
      <c r="AQ33" s="68" t="s">
        <v>93</v>
      </c>
      <c r="AR33" s="181" t="s">
        <v>94</v>
      </c>
      <c r="AS33" s="65">
        <v>45667</v>
      </c>
      <c r="AT33" s="66" t="s">
        <v>95</v>
      </c>
      <c r="AU33" s="66" t="s">
        <v>392</v>
      </c>
      <c r="AV33" s="65">
        <v>45667</v>
      </c>
      <c r="AW33" s="65">
        <v>45667</v>
      </c>
      <c r="AX33" s="66" t="s">
        <v>97</v>
      </c>
      <c r="AY33" s="65">
        <v>45667</v>
      </c>
      <c r="AZ33" s="66"/>
      <c r="BH33" s="66">
        <f>+AI33+BF33</f>
        <v>330</v>
      </c>
      <c r="BI33" s="87">
        <f>+AH33+BG33</f>
        <v>85800000</v>
      </c>
      <c r="BJ33" s="86">
        <f t="shared" si="2"/>
        <v>7800000</v>
      </c>
      <c r="BK33" s="65">
        <v>46000</v>
      </c>
      <c r="BP33" s="67">
        <f>NETWORKDAYS.INTL(E33,AN33,1,Hoja1!C35:C52)-1</f>
        <v>1</v>
      </c>
      <c r="BQ33" s="188"/>
      <c r="BR33" s="69" t="b">
        <f t="shared" si="1"/>
        <v>0</v>
      </c>
    </row>
    <row r="34" spans="1:70" s="70" customFormat="1" ht="150" customHeight="1">
      <c r="A34" s="62">
        <v>33</v>
      </c>
      <c r="B34" s="63" t="s">
        <v>393</v>
      </c>
      <c r="C34" s="60" t="s">
        <v>394</v>
      </c>
      <c r="D34" s="51" t="s">
        <v>395</v>
      </c>
      <c r="E34" s="52">
        <v>45666</v>
      </c>
      <c r="F34" s="51" t="s">
        <v>73</v>
      </c>
      <c r="G34" s="51">
        <v>84111500</v>
      </c>
      <c r="H34" s="51" t="s">
        <v>74</v>
      </c>
      <c r="I34" s="51" t="s">
        <v>75</v>
      </c>
      <c r="J34" s="51" t="s">
        <v>76</v>
      </c>
      <c r="K34" s="51" t="s">
        <v>298</v>
      </c>
      <c r="L34" s="51" t="s">
        <v>78</v>
      </c>
      <c r="M34" s="51" t="s">
        <v>79</v>
      </c>
      <c r="N34" s="51">
        <v>2425</v>
      </c>
      <c r="O34" s="52">
        <v>45660</v>
      </c>
      <c r="P34" s="54">
        <v>85800000</v>
      </c>
      <c r="Q34" s="51" t="s">
        <v>80</v>
      </c>
      <c r="R34" s="53" t="s">
        <v>81</v>
      </c>
      <c r="S34" s="53" t="s">
        <v>81</v>
      </c>
      <c r="T34" s="53" t="s">
        <v>81</v>
      </c>
      <c r="U34" s="82" t="s">
        <v>396</v>
      </c>
      <c r="V34" s="55" t="s">
        <v>83</v>
      </c>
      <c r="W34" s="55">
        <v>74360749</v>
      </c>
      <c r="X34" s="51">
        <v>0</v>
      </c>
      <c r="Y34" s="66" t="s">
        <v>112</v>
      </c>
      <c r="Z34" s="83">
        <v>29398</v>
      </c>
      <c r="AA34" s="84" t="s">
        <v>85</v>
      </c>
      <c r="AB34" s="66" t="s">
        <v>361</v>
      </c>
      <c r="AC34" s="66" t="s">
        <v>397</v>
      </c>
      <c r="AD34" s="85" t="s">
        <v>398</v>
      </c>
      <c r="AE34" s="84">
        <v>3204117867</v>
      </c>
      <c r="AF34" s="66" t="s">
        <v>399</v>
      </c>
      <c r="AG34" s="64" t="s">
        <v>400</v>
      </c>
      <c r="AH34" s="86">
        <v>85800000</v>
      </c>
      <c r="AI34" s="66">
        <v>330</v>
      </c>
      <c r="AJ34" s="66" t="s">
        <v>91</v>
      </c>
      <c r="AK34" s="66" t="s">
        <v>401</v>
      </c>
      <c r="AL34" s="66">
        <f>+VLOOKUP(AK34,LISTAS!$A$921:$C$989,2,0)</f>
        <v>52962099</v>
      </c>
      <c r="AM34" s="66">
        <f>+VLOOKUP(AK34,LISTAS!$A$921:$C$989,3,0)</f>
        <v>5</v>
      </c>
      <c r="AN34" s="65">
        <v>45667</v>
      </c>
      <c r="AO34" s="66">
        <v>3825</v>
      </c>
      <c r="AP34" s="65">
        <v>45667</v>
      </c>
      <c r="AQ34" s="68" t="s">
        <v>93</v>
      </c>
      <c r="AR34" s="181" t="s">
        <v>94</v>
      </c>
      <c r="AS34" s="65">
        <v>45672</v>
      </c>
      <c r="AT34" s="66" t="s">
        <v>163</v>
      </c>
      <c r="AU34" s="66">
        <v>100364862</v>
      </c>
      <c r="AV34" s="65">
        <v>45667</v>
      </c>
      <c r="AW34" s="65">
        <v>45670</v>
      </c>
      <c r="AX34" s="66" t="s">
        <v>97</v>
      </c>
      <c r="AY34" s="65">
        <v>45670</v>
      </c>
      <c r="AZ34" s="66"/>
      <c r="BH34" s="66">
        <f>+AI34+BF34</f>
        <v>330</v>
      </c>
      <c r="BI34" s="87">
        <f>+AH34+BG34</f>
        <v>85800000</v>
      </c>
      <c r="BJ34" s="86">
        <f t="shared" si="2"/>
        <v>7800000</v>
      </c>
      <c r="BK34" s="65">
        <v>45785</v>
      </c>
      <c r="BP34" s="67">
        <f>NETWORKDAYS.INTL(E34,AN34,1,Hoja1!C36:C53)-1</f>
        <v>1</v>
      </c>
      <c r="BQ34" s="188"/>
      <c r="BR34" s="69" t="b">
        <f t="shared" si="1"/>
        <v>0</v>
      </c>
    </row>
    <row r="35" spans="1:70" s="70" customFormat="1" ht="150" customHeight="1">
      <c r="A35" s="62" t="s">
        <v>402</v>
      </c>
      <c r="B35" s="63" t="s">
        <v>393</v>
      </c>
      <c r="C35" s="60" t="s">
        <v>403</v>
      </c>
      <c r="D35" s="51" t="s">
        <v>404</v>
      </c>
      <c r="E35" s="52">
        <v>45785</v>
      </c>
      <c r="F35" s="51" t="s">
        <v>405</v>
      </c>
      <c r="G35" s="51">
        <v>84111500</v>
      </c>
      <c r="H35" s="51" t="s">
        <v>74</v>
      </c>
      <c r="I35" s="51" t="s">
        <v>75</v>
      </c>
      <c r="J35" s="51" t="s">
        <v>76</v>
      </c>
      <c r="K35" s="51" t="s">
        <v>183</v>
      </c>
      <c r="L35" s="51" t="s">
        <v>78</v>
      </c>
      <c r="M35" s="51" t="s">
        <v>79</v>
      </c>
      <c r="N35" s="51">
        <v>2425</v>
      </c>
      <c r="O35" s="52">
        <v>45660</v>
      </c>
      <c r="P35" s="54">
        <v>85800000</v>
      </c>
      <c r="Q35" s="51" t="s">
        <v>80</v>
      </c>
      <c r="R35" s="53" t="s">
        <v>406</v>
      </c>
      <c r="S35" s="53" t="s">
        <v>406</v>
      </c>
      <c r="T35" s="53" t="s">
        <v>81</v>
      </c>
      <c r="U35" s="82" t="s">
        <v>407</v>
      </c>
      <c r="V35" s="55" t="s">
        <v>83</v>
      </c>
      <c r="W35" s="55">
        <v>1052389887</v>
      </c>
      <c r="X35" s="51">
        <v>6</v>
      </c>
      <c r="Y35" s="66" t="s">
        <v>84</v>
      </c>
      <c r="Z35" s="83">
        <v>32922</v>
      </c>
      <c r="AA35" s="84" t="s">
        <v>85</v>
      </c>
      <c r="AB35" s="66" t="s">
        <v>361</v>
      </c>
      <c r="AC35" s="66" t="s">
        <v>87</v>
      </c>
      <c r="AD35" s="109" t="s">
        <v>408</v>
      </c>
      <c r="AE35" s="84">
        <v>3133352201</v>
      </c>
      <c r="AF35" s="66" t="s">
        <v>399</v>
      </c>
      <c r="AG35" s="64" t="s">
        <v>400</v>
      </c>
      <c r="AH35" s="86">
        <v>55640000</v>
      </c>
      <c r="AI35" s="66">
        <v>214</v>
      </c>
      <c r="AJ35" s="66" t="s">
        <v>91</v>
      </c>
      <c r="AK35" s="66" t="s">
        <v>401</v>
      </c>
      <c r="AL35" s="66">
        <f>+VLOOKUP(AK35,LISTAS!$A$921:$C$989,2,0)</f>
        <v>52962099</v>
      </c>
      <c r="AM35" s="66">
        <f>+VLOOKUP(AK35,LISTAS!$A$921:$C$989,3,0)</f>
        <v>5</v>
      </c>
      <c r="AN35" s="65">
        <v>45786</v>
      </c>
      <c r="AO35" s="66">
        <v>3825</v>
      </c>
      <c r="AP35" s="65">
        <v>45667</v>
      </c>
      <c r="AQ35" s="68" t="s">
        <v>93</v>
      </c>
      <c r="AR35" s="181" t="s">
        <v>94</v>
      </c>
      <c r="AS35" s="65">
        <v>45786</v>
      </c>
      <c r="AT35" s="66" t="s">
        <v>95</v>
      </c>
      <c r="AU35" s="66" t="s">
        <v>409</v>
      </c>
      <c r="AV35" s="65">
        <v>45786</v>
      </c>
      <c r="AW35" s="65">
        <v>45786</v>
      </c>
      <c r="AX35" s="66" t="s">
        <v>97</v>
      </c>
      <c r="AY35" s="65">
        <v>45786</v>
      </c>
      <c r="AZ35" s="66"/>
      <c r="BH35" s="66">
        <f>+AI35+BF35</f>
        <v>214</v>
      </c>
      <c r="BI35" s="87">
        <f>+AH35+BG35</f>
        <v>55640000</v>
      </c>
      <c r="BJ35" s="86">
        <f t="shared" ref="BJ35" si="3">+BI35/(BH35/30)</f>
        <v>7800000</v>
      </c>
      <c r="BK35" s="65">
        <v>46003</v>
      </c>
      <c r="BP35" s="67">
        <f>NETWORKDAYS.INTL(E35,AN35,1,Hoja1!C37:C54)-1</f>
        <v>1</v>
      </c>
      <c r="BQ35" s="188"/>
      <c r="BR35" s="69" t="b">
        <f t="shared" si="1"/>
        <v>0</v>
      </c>
    </row>
    <row r="36" spans="1:70" s="70" customFormat="1" ht="150" customHeight="1">
      <c r="A36" s="62">
        <v>34</v>
      </c>
      <c r="B36" s="63" t="s">
        <v>410</v>
      </c>
      <c r="C36" s="60" t="s">
        <v>411</v>
      </c>
      <c r="D36" s="51" t="s">
        <v>412</v>
      </c>
      <c r="E36" s="52">
        <v>45666</v>
      </c>
      <c r="F36" s="51" t="s">
        <v>73</v>
      </c>
      <c r="G36" s="51">
        <v>84111600</v>
      </c>
      <c r="H36" s="51" t="s">
        <v>74</v>
      </c>
      <c r="I36" s="51" t="s">
        <v>75</v>
      </c>
      <c r="J36" s="51" t="s">
        <v>76</v>
      </c>
      <c r="K36" s="51" t="s">
        <v>298</v>
      </c>
      <c r="L36" s="51" t="s">
        <v>413</v>
      </c>
      <c r="M36" s="51" t="s">
        <v>79</v>
      </c>
      <c r="N36" s="51">
        <v>41725</v>
      </c>
      <c r="O36" s="52">
        <v>45663</v>
      </c>
      <c r="P36" s="54">
        <v>114400000</v>
      </c>
      <c r="Q36" s="51" t="s">
        <v>80</v>
      </c>
      <c r="R36" s="53" t="s">
        <v>81</v>
      </c>
      <c r="S36" s="53" t="s">
        <v>81</v>
      </c>
      <c r="T36" s="53" t="s">
        <v>81</v>
      </c>
      <c r="U36" s="82" t="s">
        <v>414</v>
      </c>
      <c r="V36" s="55" t="s">
        <v>83</v>
      </c>
      <c r="W36" s="55">
        <v>30322217</v>
      </c>
      <c r="X36" s="51">
        <v>2</v>
      </c>
      <c r="Y36" s="66" t="s">
        <v>84</v>
      </c>
      <c r="Z36" s="83">
        <v>26269</v>
      </c>
      <c r="AA36" s="84" t="s">
        <v>85</v>
      </c>
      <c r="AB36" s="66" t="s">
        <v>319</v>
      </c>
      <c r="AC36" s="66" t="s">
        <v>415</v>
      </c>
      <c r="AD36" s="85" t="s">
        <v>416</v>
      </c>
      <c r="AE36" s="84">
        <v>3217004346</v>
      </c>
      <c r="AF36" s="66" t="s">
        <v>417</v>
      </c>
      <c r="AG36" s="64" t="s">
        <v>418</v>
      </c>
      <c r="AH36" s="86">
        <v>114400000</v>
      </c>
      <c r="AI36" s="66">
        <v>330</v>
      </c>
      <c r="AJ36" s="66" t="s">
        <v>91</v>
      </c>
      <c r="AK36" s="66" t="s">
        <v>419</v>
      </c>
      <c r="AL36" s="66">
        <f>+VLOOKUP(AK36,LISTAS!$A$921:$C$989,2,0)</f>
        <v>35479676</v>
      </c>
      <c r="AM36" s="66">
        <f>+VLOOKUP(AK36,LISTAS!$A$921:$C$989,3,0)</f>
        <v>2</v>
      </c>
      <c r="AN36" s="65">
        <v>45670</v>
      </c>
      <c r="AO36" s="66">
        <v>4025</v>
      </c>
      <c r="AP36" s="65">
        <v>45670</v>
      </c>
      <c r="AQ36" s="68" t="s">
        <v>93</v>
      </c>
      <c r="AR36" s="181" t="s">
        <v>94</v>
      </c>
      <c r="AS36" s="65">
        <v>45670</v>
      </c>
      <c r="AT36" s="66" t="s">
        <v>95</v>
      </c>
      <c r="AU36" s="66" t="s">
        <v>420</v>
      </c>
      <c r="AV36" s="65">
        <v>45671</v>
      </c>
      <c r="AW36" s="65">
        <v>45671</v>
      </c>
      <c r="AX36" s="66" t="s">
        <v>97</v>
      </c>
      <c r="AY36" s="65">
        <v>45671</v>
      </c>
      <c r="AZ36" s="66"/>
      <c r="BH36" s="66">
        <f>+AI36+BF36</f>
        <v>330</v>
      </c>
      <c r="BI36" s="87">
        <f>+AH36+BG36</f>
        <v>114400000</v>
      </c>
      <c r="BJ36" s="86">
        <f t="shared" si="2"/>
        <v>10400000</v>
      </c>
      <c r="BK36" s="65">
        <v>46004</v>
      </c>
      <c r="BP36" s="67">
        <f>NETWORKDAYS.INTL(E36,AN36,1,Hoja1!C37:C54)-1</f>
        <v>2</v>
      </c>
      <c r="BQ36" s="188"/>
      <c r="BR36" s="69" t="b">
        <f t="shared" si="1"/>
        <v>0</v>
      </c>
    </row>
    <row r="37" spans="1:70" s="70" customFormat="1" ht="150" customHeight="1">
      <c r="A37" s="62">
        <v>35</v>
      </c>
      <c r="B37" s="63" t="s">
        <v>421</v>
      </c>
      <c r="C37" s="60" t="s">
        <v>422</v>
      </c>
      <c r="D37" s="51" t="s">
        <v>423</v>
      </c>
      <c r="E37" s="52">
        <v>45667</v>
      </c>
      <c r="F37" s="51" t="s">
        <v>73</v>
      </c>
      <c r="G37" s="51">
        <v>81111500</v>
      </c>
      <c r="H37" s="51" t="s">
        <v>74</v>
      </c>
      <c r="I37" s="51" t="s">
        <v>75</v>
      </c>
      <c r="J37" s="51" t="s">
        <v>76</v>
      </c>
      <c r="K37" s="51" t="s">
        <v>183</v>
      </c>
      <c r="L37" s="51" t="s">
        <v>184</v>
      </c>
      <c r="M37" s="51" t="s">
        <v>185</v>
      </c>
      <c r="N37" s="51">
        <v>3225</v>
      </c>
      <c r="O37" s="52">
        <v>45661</v>
      </c>
      <c r="P37" s="54">
        <v>97175000</v>
      </c>
      <c r="Q37" s="51" t="s">
        <v>220</v>
      </c>
      <c r="R37" s="53" t="s">
        <v>81</v>
      </c>
      <c r="S37" s="53" t="s">
        <v>81</v>
      </c>
      <c r="T37" s="53" t="s">
        <v>81</v>
      </c>
      <c r="U37" s="82" t="s">
        <v>424</v>
      </c>
      <c r="V37" s="55" t="s">
        <v>83</v>
      </c>
      <c r="W37" s="55">
        <v>53038297</v>
      </c>
      <c r="X37" s="51">
        <v>8</v>
      </c>
      <c r="Y37" s="66" t="s">
        <v>84</v>
      </c>
      <c r="Z37" s="83">
        <v>30852</v>
      </c>
      <c r="AA37" s="84" t="s">
        <v>85</v>
      </c>
      <c r="AB37" s="66" t="s">
        <v>232</v>
      </c>
      <c r="AC37" s="66" t="s">
        <v>336</v>
      </c>
      <c r="AD37" s="85" t="s">
        <v>425</v>
      </c>
      <c r="AE37" s="84">
        <v>3186318740</v>
      </c>
      <c r="AF37" s="66" t="s">
        <v>426</v>
      </c>
      <c r="AG37" s="64" t="s">
        <v>427</v>
      </c>
      <c r="AH37" s="86">
        <v>97175000</v>
      </c>
      <c r="AI37" s="66">
        <v>345</v>
      </c>
      <c r="AJ37" s="66" t="s">
        <v>91</v>
      </c>
      <c r="AK37" s="66" t="s">
        <v>226</v>
      </c>
      <c r="AL37" s="66">
        <f>+VLOOKUP(AK37,LISTAS!$A$921:$C$989,2,0)</f>
        <v>1018424588</v>
      </c>
      <c r="AM37" s="66">
        <f>+VLOOKUP(AK37,LISTAS!$A$921:$C$989,3,0)</f>
        <v>5</v>
      </c>
      <c r="AN37" s="65">
        <v>45670</v>
      </c>
      <c r="AO37" s="66">
        <v>3925</v>
      </c>
      <c r="AP37" s="65">
        <v>45670</v>
      </c>
      <c r="AQ37" s="68" t="s">
        <v>93</v>
      </c>
      <c r="AR37" s="181" t="s">
        <v>94</v>
      </c>
      <c r="AS37" s="65">
        <v>45670</v>
      </c>
      <c r="AT37" s="66" t="s">
        <v>95</v>
      </c>
      <c r="AU37" s="66" t="s">
        <v>428</v>
      </c>
      <c r="AV37" s="65">
        <v>45670</v>
      </c>
      <c r="AW37" s="65">
        <v>45670</v>
      </c>
      <c r="AX37" s="66" t="s">
        <v>97</v>
      </c>
      <c r="AY37" s="65">
        <v>45670</v>
      </c>
      <c r="AZ37" s="66"/>
      <c r="BH37" s="66">
        <f>+AI37+BF37</f>
        <v>345</v>
      </c>
      <c r="BI37" s="87">
        <f>+AH37+BG37</f>
        <v>97175000</v>
      </c>
      <c r="BJ37" s="86">
        <f t="shared" si="2"/>
        <v>8450000</v>
      </c>
      <c r="BK37" s="65">
        <v>46018</v>
      </c>
      <c r="BP37" s="67">
        <f>NETWORKDAYS.INTL(E37,AN37,1,Hoja1!C38:C55)-1</f>
        <v>1</v>
      </c>
      <c r="BQ37" s="188"/>
      <c r="BR37" s="69" t="b">
        <f t="shared" si="1"/>
        <v>0</v>
      </c>
    </row>
    <row r="38" spans="1:70" s="70" customFormat="1" ht="150" customHeight="1">
      <c r="A38" s="62">
        <v>36</v>
      </c>
      <c r="B38" s="63" t="s">
        <v>429</v>
      </c>
      <c r="C38" s="60" t="s">
        <v>430</v>
      </c>
      <c r="D38" s="51" t="s">
        <v>431</v>
      </c>
      <c r="E38" s="52">
        <v>45667</v>
      </c>
      <c r="F38" s="51" t="s">
        <v>73</v>
      </c>
      <c r="G38" s="51">
        <v>81112002</v>
      </c>
      <c r="H38" s="51" t="s">
        <v>74</v>
      </c>
      <c r="I38" s="51" t="s">
        <v>75</v>
      </c>
      <c r="J38" s="51" t="s">
        <v>76</v>
      </c>
      <c r="K38" s="51" t="s">
        <v>248</v>
      </c>
      <c r="L38" s="51" t="s">
        <v>184</v>
      </c>
      <c r="M38" s="51" t="s">
        <v>185</v>
      </c>
      <c r="N38" s="51">
        <v>18725</v>
      </c>
      <c r="O38" s="52">
        <v>45663</v>
      </c>
      <c r="P38" s="54">
        <v>121550000</v>
      </c>
      <c r="Q38" s="51" t="s">
        <v>432</v>
      </c>
      <c r="R38" s="53" t="s">
        <v>81</v>
      </c>
      <c r="S38" s="53" t="s">
        <v>81</v>
      </c>
      <c r="T38" s="53" t="s">
        <v>81</v>
      </c>
      <c r="U38" s="82" t="s">
        <v>433</v>
      </c>
      <c r="V38" s="55" t="s">
        <v>83</v>
      </c>
      <c r="W38" s="55">
        <v>52810695</v>
      </c>
      <c r="X38" s="51">
        <v>3</v>
      </c>
      <c r="Y38" s="66" t="s">
        <v>84</v>
      </c>
      <c r="Z38" s="83">
        <v>29977</v>
      </c>
      <c r="AA38" s="84" t="s">
        <v>85</v>
      </c>
      <c r="AB38" s="66" t="s">
        <v>434</v>
      </c>
      <c r="AC38" s="66" t="s">
        <v>435</v>
      </c>
      <c r="AD38" s="85" t="s">
        <v>436</v>
      </c>
      <c r="AE38" s="84">
        <v>3017493053</v>
      </c>
      <c r="AF38" s="66" t="s">
        <v>437</v>
      </c>
      <c r="AG38" s="64" t="s">
        <v>438</v>
      </c>
      <c r="AH38" s="86">
        <v>121550000</v>
      </c>
      <c r="AI38" s="66">
        <v>330</v>
      </c>
      <c r="AJ38" s="66" t="s">
        <v>91</v>
      </c>
      <c r="AK38" s="66" t="s">
        <v>439</v>
      </c>
      <c r="AL38" s="66">
        <f>+VLOOKUP(AK38,LISTAS!$A$921:$C$989,2,0)</f>
        <v>51764897</v>
      </c>
      <c r="AM38" s="66">
        <f>+VLOOKUP(AK38,LISTAS!$A$921:$C$989,3,0)</f>
        <v>3</v>
      </c>
      <c r="AN38" s="65">
        <v>45671</v>
      </c>
      <c r="AO38" s="66">
        <v>4125</v>
      </c>
      <c r="AP38" s="65">
        <v>45671</v>
      </c>
      <c r="AQ38" s="68" t="s">
        <v>93</v>
      </c>
      <c r="AR38" s="181" t="s">
        <v>94</v>
      </c>
      <c r="AS38" s="65">
        <v>45671</v>
      </c>
      <c r="AT38" s="66" t="s">
        <v>95</v>
      </c>
      <c r="AU38" s="66" t="s">
        <v>440</v>
      </c>
      <c r="AV38" s="65">
        <v>45671</v>
      </c>
      <c r="AW38" s="65">
        <v>45671</v>
      </c>
      <c r="AX38" s="66" t="s">
        <v>97</v>
      </c>
      <c r="AY38" s="65">
        <v>45671</v>
      </c>
      <c r="AZ38" s="66"/>
      <c r="BH38" s="66">
        <f>+AI38+BF38</f>
        <v>330</v>
      </c>
      <c r="BI38" s="87">
        <f>+AH38+BG38</f>
        <v>121550000</v>
      </c>
      <c r="BJ38" s="86">
        <f t="shared" si="2"/>
        <v>11050000</v>
      </c>
      <c r="BK38" s="65">
        <v>46004</v>
      </c>
      <c r="BP38" s="67">
        <f>NETWORKDAYS.INTL(E38,AN38,1,Hoja1!C39:C56)-1</f>
        <v>2</v>
      </c>
      <c r="BQ38" s="188"/>
      <c r="BR38" s="69" t="b">
        <f t="shared" si="1"/>
        <v>0</v>
      </c>
    </row>
    <row r="39" spans="1:70" s="70" customFormat="1" ht="150" customHeight="1">
      <c r="A39" s="62">
        <v>37</v>
      </c>
      <c r="B39" s="63" t="s">
        <v>441</v>
      </c>
      <c r="C39" s="60" t="s">
        <v>442</v>
      </c>
      <c r="D39" s="51" t="s">
        <v>443</v>
      </c>
      <c r="E39" s="52">
        <v>45669</v>
      </c>
      <c r="F39" s="51" t="s">
        <v>73</v>
      </c>
      <c r="G39" s="51">
        <v>81112002</v>
      </c>
      <c r="H39" s="51" t="s">
        <v>74</v>
      </c>
      <c r="I39" s="51" t="s">
        <v>75</v>
      </c>
      <c r="J39" s="51" t="s">
        <v>76</v>
      </c>
      <c r="K39" s="51" t="s">
        <v>248</v>
      </c>
      <c r="L39" s="51" t="s">
        <v>184</v>
      </c>
      <c r="M39" s="51" t="s">
        <v>185</v>
      </c>
      <c r="N39" s="51">
        <v>38225</v>
      </c>
      <c r="O39" s="52">
        <v>45663</v>
      </c>
      <c r="P39" s="54">
        <v>84500000</v>
      </c>
      <c r="Q39" s="51" t="s">
        <v>432</v>
      </c>
      <c r="R39" s="53" t="s">
        <v>81</v>
      </c>
      <c r="S39" s="53" t="s">
        <v>81</v>
      </c>
      <c r="T39" s="53" t="s">
        <v>81</v>
      </c>
      <c r="U39" s="82" t="s">
        <v>444</v>
      </c>
      <c r="V39" s="55" t="s">
        <v>83</v>
      </c>
      <c r="W39" s="55">
        <v>1014267297</v>
      </c>
      <c r="X39" s="51">
        <v>9</v>
      </c>
      <c r="Y39" s="66" t="s">
        <v>112</v>
      </c>
      <c r="Z39" s="83">
        <v>34872</v>
      </c>
      <c r="AA39" s="84" t="s">
        <v>85</v>
      </c>
      <c r="AB39" s="66" t="s">
        <v>434</v>
      </c>
      <c r="AC39" s="66" t="s">
        <v>445</v>
      </c>
      <c r="AD39" s="85" t="s">
        <v>446</v>
      </c>
      <c r="AE39" s="84">
        <v>3132736641</v>
      </c>
      <c r="AF39" s="66" t="s">
        <v>447</v>
      </c>
      <c r="AG39" s="64" t="s">
        <v>448</v>
      </c>
      <c r="AH39" s="86">
        <v>84500000</v>
      </c>
      <c r="AI39" s="66">
        <v>300</v>
      </c>
      <c r="AJ39" s="66" t="s">
        <v>91</v>
      </c>
      <c r="AK39" s="66" t="s">
        <v>449</v>
      </c>
      <c r="AL39" s="66">
        <f>+VLOOKUP(AK39,LISTAS!$A$921:$C$989,2,0)</f>
        <v>79503803</v>
      </c>
      <c r="AM39" s="66">
        <f>+VLOOKUP(AK39,LISTAS!$A$921:$C$989,3,0)</f>
        <v>4</v>
      </c>
      <c r="AN39" s="65">
        <v>45671</v>
      </c>
      <c r="AO39" s="66">
        <v>4225</v>
      </c>
      <c r="AP39" s="65">
        <v>45671</v>
      </c>
      <c r="AQ39" s="68" t="s">
        <v>93</v>
      </c>
      <c r="AR39" s="181" t="s">
        <v>94</v>
      </c>
      <c r="AS39" s="65">
        <v>45672</v>
      </c>
      <c r="AT39" s="66" t="s">
        <v>95</v>
      </c>
      <c r="AU39" s="66" t="s">
        <v>450</v>
      </c>
      <c r="AV39" s="65">
        <v>45671</v>
      </c>
      <c r="AW39" s="65">
        <v>45671</v>
      </c>
      <c r="AX39" s="66" t="s">
        <v>97</v>
      </c>
      <c r="AY39" s="65">
        <v>45672</v>
      </c>
      <c r="AZ39" s="66" t="s">
        <v>451</v>
      </c>
      <c r="BA39" s="65">
        <v>45699</v>
      </c>
      <c r="BB39" s="65">
        <v>45706</v>
      </c>
      <c r="BC39" s="65">
        <v>45708</v>
      </c>
      <c r="BH39" s="66">
        <f>+AI39+BF39</f>
        <v>300</v>
      </c>
      <c r="BI39" s="87">
        <f>+AH39+BG39</f>
        <v>84500000</v>
      </c>
      <c r="BJ39" s="86">
        <f t="shared" ref="BJ39:BJ64" si="4">+BI39/(BH39/30)</f>
        <v>8450000</v>
      </c>
      <c r="BK39" s="65">
        <v>45975</v>
      </c>
      <c r="BP39" s="67">
        <f>NETWORKDAYS.INTL(E39,AN39,1,Hoja1!C40:C57)-1</f>
        <v>1</v>
      </c>
      <c r="BQ39" s="188"/>
      <c r="BR39" s="69" t="b">
        <f t="shared" si="1"/>
        <v>0</v>
      </c>
    </row>
    <row r="40" spans="1:70" s="70" customFormat="1" ht="150" customHeight="1">
      <c r="A40" s="62">
        <v>38</v>
      </c>
      <c r="B40" s="63" t="s">
        <v>452</v>
      </c>
      <c r="C40" s="60" t="s">
        <v>453</v>
      </c>
      <c r="D40" s="51" t="s">
        <v>454</v>
      </c>
      <c r="E40" s="52">
        <v>45668</v>
      </c>
      <c r="F40" s="51" t="s">
        <v>73</v>
      </c>
      <c r="G40" s="51" t="s">
        <v>455</v>
      </c>
      <c r="H40" s="51" t="s">
        <v>74</v>
      </c>
      <c r="I40" s="51" t="s">
        <v>75</v>
      </c>
      <c r="J40" s="51" t="s">
        <v>76</v>
      </c>
      <c r="K40" s="51" t="s">
        <v>183</v>
      </c>
      <c r="L40" s="51" t="s">
        <v>184</v>
      </c>
      <c r="M40" s="51" t="s">
        <v>456</v>
      </c>
      <c r="N40" s="51">
        <v>32525</v>
      </c>
      <c r="O40" s="52">
        <v>45663</v>
      </c>
      <c r="P40" s="54">
        <v>81900000</v>
      </c>
      <c r="Q40" s="51" t="s">
        <v>457</v>
      </c>
      <c r="R40" s="53" t="s">
        <v>81</v>
      </c>
      <c r="S40" s="53" t="s">
        <v>81</v>
      </c>
      <c r="T40" s="53" t="s">
        <v>81</v>
      </c>
      <c r="U40" s="82" t="s">
        <v>458</v>
      </c>
      <c r="V40" s="55" t="s">
        <v>83</v>
      </c>
      <c r="W40" s="55">
        <v>1023013999</v>
      </c>
      <c r="X40" s="51">
        <v>3</v>
      </c>
      <c r="Y40" s="66" t="s">
        <v>84</v>
      </c>
      <c r="Z40" s="83">
        <v>35251</v>
      </c>
      <c r="AA40" s="84" t="s">
        <v>85</v>
      </c>
      <c r="AB40" s="66" t="s">
        <v>459</v>
      </c>
      <c r="AC40" s="66" t="s">
        <v>262</v>
      </c>
      <c r="AD40" s="85" t="s">
        <v>460</v>
      </c>
      <c r="AE40" s="84">
        <v>3217402752</v>
      </c>
      <c r="AF40" s="66" t="s">
        <v>461</v>
      </c>
      <c r="AG40" s="64" t="s">
        <v>462</v>
      </c>
      <c r="AH40" s="86">
        <v>81900000</v>
      </c>
      <c r="AI40" s="66">
        <v>315</v>
      </c>
      <c r="AJ40" s="66" t="s">
        <v>91</v>
      </c>
      <c r="AK40" s="66" t="s">
        <v>463</v>
      </c>
      <c r="AL40" s="66">
        <f>+VLOOKUP(AK40,LISTAS!$A$921:$C$989,2,0)</f>
        <v>91496098</v>
      </c>
      <c r="AM40" s="66">
        <f>+VLOOKUP(AK40,LISTAS!$A$921:$C$989,3,0)</f>
        <v>0</v>
      </c>
      <c r="AN40" s="65">
        <v>45671</v>
      </c>
      <c r="AO40" s="66">
        <v>4525</v>
      </c>
      <c r="AP40" s="65">
        <v>45672</v>
      </c>
      <c r="AQ40" s="68" t="s">
        <v>93</v>
      </c>
      <c r="AR40" s="181" t="s">
        <v>94</v>
      </c>
      <c r="AS40" s="65">
        <v>45672</v>
      </c>
      <c r="AT40" s="66" t="s">
        <v>163</v>
      </c>
      <c r="AU40" s="66" t="s">
        <v>464</v>
      </c>
      <c r="AV40" s="65">
        <v>45672</v>
      </c>
      <c r="AW40" s="65">
        <v>45672</v>
      </c>
      <c r="AX40" s="66" t="s">
        <v>97</v>
      </c>
      <c r="AY40" s="65">
        <v>45672</v>
      </c>
      <c r="AZ40" s="66"/>
      <c r="BH40" s="66">
        <f>+AI40+BF40</f>
        <v>315</v>
      </c>
      <c r="BI40" s="87">
        <f>+AH40+BG40</f>
        <v>81900000</v>
      </c>
      <c r="BJ40" s="86">
        <f t="shared" si="4"/>
        <v>7800000</v>
      </c>
      <c r="BK40" s="65">
        <v>45990</v>
      </c>
      <c r="BP40" s="67">
        <f>NETWORKDAYS.INTL(E40,AN40,1,Hoja1!C41:C58)-1</f>
        <v>1</v>
      </c>
      <c r="BQ40" s="188"/>
      <c r="BR40" s="69" t="b">
        <f t="shared" si="1"/>
        <v>0</v>
      </c>
    </row>
    <row r="41" spans="1:70" s="70" customFormat="1" ht="150" customHeight="1">
      <c r="A41" s="62">
        <v>39</v>
      </c>
      <c r="B41" s="63" t="s">
        <v>465</v>
      </c>
      <c r="C41" s="60" t="s">
        <v>466</v>
      </c>
      <c r="D41" s="51" t="s">
        <v>467</v>
      </c>
      <c r="E41" s="52">
        <v>45668</v>
      </c>
      <c r="F41" s="51" t="s">
        <v>73</v>
      </c>
      <c r="G41" s="51" t="s">
        <v>468</v>
      </c>
      <c r="H41" s="51" t="s">
        <v>74</v>
      </c>
      <c r="I41" s="51" t="s">
        <v>75</v>
      </c>
      <c r="J41" s="51" t="s">
        <v>76</v>
      </c>
      <c r="K41" s="51" t="s">
        <v>209</v>
      </c>
      <c r="L41" s="51" t="s">
        <v>184</v>
      </c>
      <c r="M41" s="51" t="s">
        <v>456</v>
      </c>
      <c r="N41" s="51">
        <v>8325</v>
      </c>
      <c r="O41" s="52">
        <v>45662</v>
      </c>
      <c r="P41" s="54">
        <v>78487500</v>
      </c>
      <c r="Q41" s="51" t="s">
        <v>457</v>
      </c>
      <c r="R41" s="53" t="s">
        <v>81</v>
      </c>
      <c r="S41" s="53" t="s">
        <v>81</v>
      </c>
      <c r="T41" s="53" t="s">
        <v>81</v>
      </c>
      <c r="U41" s="82" t="s">
        <v>469</v>
      </c>
      <c r="V41" s="55" t="s">
        <v>83</v>
      </c>
      <c r="W41" s="55">
        <v>27091380</v>
      </c>
      <c r="X41" s="51">
        <v>1</v>
      </c>
      <c r="Y41" s="66" t="s">
        <v>84</v>
      </c>
      <c r="Z41" s="83">
        <v>29191</v>
      </c>
      <c r="AA41" s="84" t="s">
        <v>85</v>
      </c>
      <c r="AB41" s="66" t="s">
        <v>188</v>
      </c>
      <c r="AC41" s="66" t="s">
        <v>189</v>
      </c>
      <c r="AD41" s="85" t="s">
        <v>470</v>
      </c>
      <c r="AE41" s="84">
        <v>3154767197</v>
      </c>
      <c r="AF41" s="66" t="s">
        <v>471</v>
      </c>
      <c r="AG41" s="64" t="s">
        <v>472</v>
      </c>
      <c r="AH41" s="86">
        <v>78487500</v>
      </c>
      <c r="AI41" s="66">
        <v>315</v>
      </c>
      <c r="AJ41" s="66" t="s">
        <v>91</v>
      </c>
      <c r="AK41" s="66" t="s">
        <v>463</v>
      </c>
      <c r="AL41" s="66">
        <f>+VLOOKUP(AK41,LISTAS!$A$921:$C$989,2,0)</f>
        <v>91496098</v>
      </c>
      <c r="AM41" s="66">
        <f>+VLOOKUP(AK41,LISTAS!$A$921:$C$989,3,0)</f>
        <v>0</v>
      </c>
      <c r="AN41" s="65">
        <v>45671</v>
      </c>
      <c r="AO41" s="66">
        <v>4425</v>
      </c>
      <c r="AP41" s="65">
        <v>45672</v>
      </c>
      <c r="AQ41" s="68" t="s">
        <v>93</v>
      </c>
      <c r="AR41" s="181" t="s">
        <v>94</v>
      </c>
      <c r="AS41" s="65">
        <v>45672</v>
      </c>
      <c r="AT41" s="66" t="s">
        <v>95</v>
      </c>
      <c r="AU41" s="66" t="s">
        <v>473</v>
      </c>
      <c r="AV41" s="65">
        <v>45672</v>
      </c>
      <c r="AW41" s="65">
        <v>45672</v>
      </c>
      <c r="AX41" s="66" t="s">
        <v>97</v>
      </c>
      <c r="AY41" s="65">
        <v>45672</v>
      </c>
      <c r="AZ41" s="66"/>
      <c r="BH41" s="66">
        <f>+AI41+BF41</f>
        <v>315</v>
      </c>
      <c r="BI41" s="87">
        <f>+AH41+BG41</f>
        <v>78487500</v>
      </c>
      <c r="BJ41" s="86">
        <f t="shared" si="4"/>
        <v>7475000</v>
      </c>
      <c r="BK41" s="65">
        <v>45990</v>
      </c>
      <c r="BP41" s="67">
        <f>NETWORKDAYS.INTL(E41,AN41,1,Hoja1!C42:C59)-1</f>
        <v>1</v>
      </c>
      <c r="BQ41" s="188"/>
      <c r="BR41" s="69" t="b">
        <f t="shared" si="1"/>
        <v>0</v>
      </c>
    </row>
    <row r="42" spans="1:70" s="70" customFormat="1" ht="150" customHeight="1">
      <c r="A42" s="62">
        <v>40</v>
      </c>
      <c r="B42" s="63" t="s">
        <v>474</v>
      </c>
      <c r="C42" s="60" t="s">
        <v>475</v>
      </c>
      <c r="D42" s="51" t="s">
        <v>476</v>
      </c>
      <c r="E42" s="52">
        <v>45670</v>
      </c>
      <c r="F42" s="51" t="s">
        <v>73</v>
      </c>
      <c r="G42" s="51" t="s">
        <v>468</v>
      </c>
      <c r="H42" s="51" t="s">
        <v>74</v>
      </c>
      <c r="I42" s="51" t="s">
        <v>75</v>
      </c>
      <c r="J42" s="51" t="s">
        <v>76</v>
      </c>
      <c r="K42" s="51" t="s">
        <v>248</v>
      </c>
      <c r="L42" s="51" t="s">
        <v>184</v>
      </c>
      <c r="M42" s="51" t="s">
        <v>185</v>
      </c>
      <c r="N42" s="51">
        <v>18425</v>
      </c>
      <c r="O42" s="52">
        <v>45663</v>
      </c>
      <c r="P42" s="54">
        <v>71500000</v>
      </c>
      <c r="Q42" s="51" t="s">
        <v>477</v>
      </c>
      <c r="R42" s="53" t="s">
        <v>81</v>
      </c>
      <c r="S42" s="53" t="s">
        <v>81</v>
      </c>
      <c r="T42" s="53" t="s">
        <v>81</v>
      </c>
      <c r="U42" s="82" t="s">
        <v>478</v>
      </c>
      <c r="V42" s="55" t="s">
        <v>83</v>
      </c>
      <c r="W42" s="55">
        <v>1070595460</v>
      </c>
      <c r="X42" s="51">
        <v>3</v>
      </c>
      <c r="Y42" s="66" t="s">
        <v>84</v>
      </c>
      <c r="Z42" s="83">
        <v>32497</v>
      </c>
      <c r="AA42" s="84" t="s">
        <v>85</v>
      </c>
      <c r="AB42" s="66" t="s">
        <v>188</v>
      </c>
      <c r="AC42" s="66" t="s">
        <v>87</v>
      </c>
      <c r="AD42" s="85" t="s">
        <v>479</v>
      </c>
      <c r="AE42" s="84">
        <v>3012487026</v>
      </c>
      <c r="AF42" s="66" t="s">
        <v>480</v>
      </c>
      <c r="AG42" s="64" t="s">
        <v>481</v>
      </c>
      <c r="AH42" s="86">
        <v>71500000</v>
      </c>
      <c r="AI42" s="66">
        <v>330</v>
      </c>
      <c r="AJ42" s="66" t="s">
        <v>91</v>
      </c>
      <c r="AK42" s="66" t="s">
        <v>463</v>
      </c>
      <c r="AL42" s="66">
        <f>+VLOOKUP(AK42,LISTAS!$A$921:$C$989,2,0)</f>
        <v>91496098</v>
      </c>
      <c r="AM42" s="66">
        <f>+VLOOKUP(AK42,LISTAS!$A$921:$C$989,3,0)</f>
        <v>0</v>
      </c>
      <c r="AN42" s="65">
        <v>45671</v>
      </c>
      <c r="AO42" s="66">
        <v>4925</v>
      </c>
      <c r="AP42" s="65">
        <v>45672</v>
      </c>
      <c r="AQ42" s="68" t="s">
        <v>93</v>
      </c>
      <c r="AR42" s="181" t="s">
        <v>94</v>
      </c>
      <c r="AS42" s="65">
        <v>45672</v>
      </c>
      <c r="AT42" s="66" t="s">
        <v>95</v>
      </c>
      <c r="AU42" s="66" t="s">
        <v>482</v>
      </c>
      <c r="AV42" s="65">
        <v>45672</v>
      </c>
      <c r="AW42" s="65">
        <v>45672</v>
      </c>
      <c r="AX42" s="66" t="s">
        <v>97</v>
      </c>
      <c r="AY42" s="65">
        <v>45672</v>
      </c>
      <c r="AZ42" s="66"/>
      <c r="BH42" s="66">
        <f>+AI42+BF42</f>
        <v>330</v>
      </c>
      <c r="BI42" s="87">
        <f>+AH42+BG42</f>
        <v>71500000</v>
      </c>
      <c r="BJ42" s="86">
        <f t="shared" si="4"/>
        <v>6500000</v>
      </c>
      <c r="BK42" s="65">
        <v>46005</v>
      </c>
      <c r="BP42" s="67">
        <f>NETWORKDAYS.INTL(E42,AN42,1,Hoja1!C43:C60)-1</f>
        <v>1</v>
      </c>
      <c r="BQ42" s="188"/>
      <c r="BR42" s="69" t="b">
        <f t="shared" si="1"/>
        <v>0</v>
      </c>
    </row>
    <row r="43" spans="1:70" s="70" customFormat="1" ht="150" customHeight="1">
      <c r="A43" s="62">
        <v>41</v>
      </c>
      <c r="B43" s="63" t="s">
        <v>483</v>
      </c>
      <c r="C43" s="60" t="s">
        <v>484</v>
      </c>
      <c r="D43" s="51" t="s">
        <v>485</v>
      </c>
      <c r="E43" s="52">
        <v>45671</v>
      </c>
      <c r="F43" s="51" t="s">
        <v>73</v>
      </c>
      <c r="G43" s="51">
        <v>81111705</v>
      </c>
      <c r="H43" s="51" t="s">
        <v>74</v>
      </c>
      <c r="I43" s="51" t="s">
        <v>75</v>
      </c>
      <c r="J43" s="51" t="s">
        <v>76</v>
      </c>
      <c r="K43" s="51" t="s">
        <v>248</v>
      </c>
      <c r="L43" s="51" t="s">
        <v>184</v>
      </c>
      <c r="M43" s="51" t="s">
        <v>185</v>
      </c>
      <c r="N43" s="51">
        <v>7225</v>
      </c>
      <c r="O43" s="52">
        <v>45662</v>
      </c>
      <c r="P43" s="54">
        <v>136500000</v>
      </c>
      <c r="Q43" s="51" t="s">
        <v>486</v>
      </c>
      <c r="R43" s="53" t="s">
        <v>81</v>
      </c>
      <c r="S43" s="53" t="s">
        <v>81</v>
      </c>
      <c r="T43" s="53" t="s">
        <v>81</v>
      </c>
      <c r="U43" s="82" t="s">
        <v>487</v>
      </c>
      <c r="V43" s="55" t="s">
        <v>83</v>
      </c>
      <c r="W43" s="55">
        <v>80202313</v>
      </c>
      <c r="X43" s="51">
        <v>9</v>
      </c>
      <c r="Y43" s="66" t="s">
        <v>112</v>
      </c>
      <c r="Z43" s="83">
        <v>30284</v>
      </c>
      <c r="AA43" s="84" t="s">
        <v>85</v>
      </c>
      <c r="AB43" s="66" t="s">
        <v>434</v>
      </c>
      <c r="AC43" s="66" t="s">
        <v>488</v>
      </c>
      <c r="AD43" s="85" t="s">
        <v>489</v>
      </c>
      <c r="AE43" s="84">
        <v>3165259595</v>
      </c>
      <c r="AF43" s="66" t="s">
        <v>490</v>
      </c>
      <c r="AG43" s="64" t="s">
        <v>491</v>
      </c>
      <c r="AH43" s="86">
        <v>136500000</v>
      </c>
      <c r="AI43" s="66">
        <v>315</v>
      </c>
      <c r="AJ43" s="66" t="s">
        <v>91</v>
      </c>
      <c r="AK43" s="66" t="s">
        <v>439</v>
      </c>
      <c r="AL43" s="66">
        <f>+VLOOKUP(AK43,LISTAS!$A$921:$C$989,2,0)</f>
        <v>51764897</v>
      </c>
      <c r="AM43" s="66">
        <f>+VLOOKUP(AK43,LISTAS!$A$921:$C$989,3,0)</f>
        <v>3</v>
      </c>
      <c r="AN43" s="65">
        <v>45671</v>
      </c>
      <c r="AO43" s="66">
        <v>4825</v>
      </c>
      <c r="AP43" s="65">
        <v>45672</v>
      </c>
      <c r="AQ43" s="68" t="s">
        <v>93</v>
      </c>
      <c r="AR43" s="181" t="s">
        <v>94</v>
      </c>
      <c r="AS43" s="65">
        <v>45672</v>
      </c>
      <c r="AT43" s="66" t="s">
        <v>95</v>
      </c>
      <c r="AU43" s="66" t="s">
        <v>492</v>
      </c>
      <c r="AV43" s="65">
        <v>45672</v>
      </c>
      <c r="AW43" s="65">
        <v>45672</v>
      </c>
      <c r="AX43" s="66" t="s">
        <v>97</v>
      </c>
      <c r="AY43" s="65">
        <v>45672</v>
      </c>
      <c r="AZ43" s="66"/>
      <c r="BH43" s="66">
        <f>+AI43+BF43</f>
        <v>315</v>
      </c>
      <c r="BI43" s="87">
        <f>+AH43+BG43</f>
        <v>136500000</v>
      </c>
      <c r="BJ43" s="86">
        <f t="shared" si="4"/>
        <v>13000000</v>
      </c>
      <c r="BK43" s="65">
        <v>45990</v>
      </c>
      <c r="BP43" s="67">
        <f>NETWORKDAYS.INTL(E43,AN43,1,Hoja1!C44:C61)-1</f>
        <v>0</v>
      </c>
      <c r="BQ43" s="188"/>
      <c r="BR43" s="69" t="b">
        <f t="shared" si="1"/>
        <v>0</v>
      </c>
    </row>
    <row r="44" spans="1:70" s="70" customFormat="1" ht="150" customHeight="1">
      <c r="A44" s="62">
        <v>42</v>
      </c>
      <c r="B44" s="63" t="s">
        <v>493</v>
      </c>
      <c r="C44" s="60" t="s">
        <v>494</v>
      </c>
      <c r="D44" s="51" t="s">
        <v>495</v>
      </c>
      <c r="E44" s="52">
        <v>45671</v>
      </c>
      <c r="F44" s="51" t="s">
        <v>73</v>
      </c>
      <c r="G44" s="66" t="s">
        <v>496</v>
      </c>
      <c r="H44" s="51" t="s">
        <v>74</v>
      </c>
      <c r="I44" s="51" t="s">
        <v>75</v>
      </c>
      <c r="J44" s="51" t="s">
        <v>76</v>
      </c>
      <c r="K44" s="51" t="s">
        <v>248</v>
      </c>
      <c r="L44" s="51" t="s">
        <v>184</v>
      </c>
      <c r="M44" s="51" t="s">
        <v>185</v>
      </c>
      <c r="N44" s="51">
        <v>7925</v>
      </c>
      <c r="O44" s="52">
        <v>45662</v>
      </c>
      <c r="P44" s="54">
        <v>81900000</v>
      </c>
      <c r="Q44" s="51" t="s">
        <v>457</v>
      </c>
      <c r="R44" s="53" t="s">
        <v>81</v>
      </c>
      <c r="S44" s="53" t="s">
        <v>81</v>
      </c>
      <c r="T44" s="53" t="s">
        <v>81</v>
      </c>
      <c r="U44" s="82" t="s">
        <v>497</v>
      </c>
      <c r="V44" s="55" t="s">
        <v>83</v>
      </c>
      <c r="W44" s="55">
        <v>80792434</v>
      </c>
      <c r="X44" s="51">
        <v>1</v>
      </c>
      <c r="Y44" s="66" t="s">
        <v>112</v>
      </c>
      <c r="Z44" s="83">
        <v>30706</v>
      </c>
      <c r="AA44" s="84" t="s">
        <v>85</v>
      </c>
      <c r="AB44" s="66" t="s">
        <v>498</v>
      </c>
      <c r="AC44" s="66" t="s">
        <v>499</v>
      </c>
      <c r="AD44" s="85" t="s">
        <v>500</v>
      </c>
      <c r="AE44" s="84">
        <v>3188634169</v>
      </c>
      <c r="AF44" s="66" t="s">
        <v>501</v>
      </c>
      <c r="AG44" s="64" t="s">
        <v>502</v>
      </c>
      <c r="AH44" s="86">
        <v>81900000</v>
      </c>
      <c r="AI44" s="66">
        <v>315</v>
      </c>
      <c r="AJ44" s="66" t="s">
        <v>91</v>
      </c>
      <c r="AK44" s="66" t="s">
        <v>503</v>
      </c>
      <c r="AL44" s="66">
        <f>+VLOOKUP(AK44,LISTAS!$A$921:$C$989,2,0)</f>
        <v>52187720</v>
      </c>
      <c r="AM44" s="66">
        <f>+VLOOKUP(AK44,LISTAS!$A$921:$C$989,3,0)</f>
        <v>7</v>
      </c>
      <c r="AN44" s="65">
        <v>45671</v>
      </c>
      <c r="AO44" s="66">
        <v>4725</v>
      </c>
      <c r="AP44" s="65">
        <v>45672</v>
      </c>
      <c r="AQ44" s="68" t="s">
        <v>93</v>
      </c>
      <c r="AR44" s="181" t="s">
        <v>94</v>
      </c>
      <c r="AS44" s="65">
        <v>45672</v>
      </c>
      <c r="AT44" s="66" t="s">
        <v>95</v>
      </c>
      <c r="AU44" s="66" t="s">
        <v>504</v>
      </c>
      <c r="AV44" s="65">
        <v>45672</v>
      </c>
      <c r="AW44" s="65">
        <v>45672</v>
      </c>
      <c r="AX44" s="66" t="s">
        <v>97</v>
      </c>
      <c r="AY44" s="65">
        <v>45672</v>
      </c>
      <c r="AZ44" s="66"/>
      <c r="BH44" s="66">
        <f>+AI44+BF44</f>
        <v>315</v>
      </c>
      <c r="BI44" s="87">
        <f>+AH44+BG44</f>
        <v>81900000</v>
      </c>
      <c r="BJ44" s="86">
        <f t="shared" si="4"/>
        <v>7800000</v>
      </c>
      <c r="BK44" s="65">
        <v>45990</v>
      </c>
      <c r="BP44" s="67">
        <f>NETWORKDAYS.INTL(E44,AN44,1,Hoja1!C45:C62)-1</f>
        <v>0</v>
      </c>
      <c r="BQ44" s="188"/>
      <c r="BR44" s="69" t="b">
        <f t="shared" si="1"/>
        <v>1</v>
      </c>
    </row>
    <row r="45" spans="1:70" s="70" customFormat="1" ht="150" customHeight="1">
      <c r="A45" s="62">
        <v>43</v>
      </c>
      <c r="B45" s="63" t="s">
        <v>505</v>
      </c>
      <c r="C45" s="60" t="s">
        <v>506</v>
      </c>
      <c r="D45" s="51" t="s">
        <v>507</v>
      </c>
      <c r="E45" s="52">
        <v>45671</v>
      </c>
      <c r="F45" s="51" t="s">
        <v>73</v>
      </c>
      <c r="G45" s="66" t="s">
        <v>468</v>
      </c>
      <c r="H45" s="51" t="s">
        <v>74</v>
      </c>
      <c r="I45" s="51" t="s">
        <v>75</v>
      </c>
      <c r="J45" s="51" t="s">
        <v>76</v>
      </c>
      <c r="K45" s="51" t="s">
        <v>248</v>
      </c>
      <c r="L45" s="51" t="s">
        <v>184</v>
      </c>
      <c r="M45" s="51" t="s">
        <v>185</v>
      </c>
      <c r="N45" s="51">
        <v>7025</v>
      </c>
      <c r="O45" s="52">
        <v>45662</v>
      </c>
      <c r="P45" s="54">
        <v>82225000</v>
      </c>
      <c r="Q45" s="51" t="s">
        <v>477</v>
      </c>
      <c r="R45" s="53" t="s">
        <v>81</v>
      </c>
      <c r="S45" s="53" t="s">
        <v>81</v>
      </c>
      <c r="T45" s="53" t="s">
        <v>81</v>
      </c>
      <c r="U45" s="82" t="s">
        <v>508</v>
      </c>
      <c r="V45" s="55" t="s">
        <v>83</v>
      </c>
      <c r="W45" s="55">
        <v>80729323</v>
      </c>
      <c r="X45" s="51">
        <v>5</v>
      </c>
      <c r="Y45" s="66" t="s">
        <v>112</v>
      </c>
      <c r="Z45" s="83">
        <v>30337</v>
      </c>
      <c r="AA45" s="84" t="s">
        <v>85</v>
      </c>
      <c r="AB45" s="66" t="s">
        <v>188</v>
      </c>
      <c r="AC45" s="66" t="s">
        <v>87</v>
      </c>
      <c r="AD45" s="85" t="s">
        <v>509</v>
      </c>
      <c r="AE45" s="84">
        <v>3005243940</v>
      </c>
      <c r="AF45" s="66" t="s">
        <v>510</v>
      </c>
      <c r="AG45" s="64" t="s">
        <v>511</v>
      </c>
      <c r="AH45" s="86">
        <v>82225000</v>
      </c>
      <c r="AI45" s="66">
        <v>330</v>
      </c>
      <c r="AJ45" s="66" t="s">
        <v>91</v>
      </c>
      <c r="AK45" s="66" t="s">
        <v>463</v>
      </c>
      <c r="AL45" s="66">
        <f>+VLOOKUP(AK45,LISTAS!$A$921:$C$989,2,0)</f>
        <v>91496098</v>
      </c>
      <c r="AM45" s="66">
        <f>+VLOOKUP(AK45,LISTAS!$A$921:$C$989,3,0)</f>
        <v>0</v>
      </c>
      <c r="AN45" s="65">
        <v>45671</v>
      </c>
      <c r="AO45" s="66">
        <v>4625</v>
      </c>
      <c r="AP45" s="65">
        <v>45672</v>
      </c>
      <c r="AQ45" s="68" t="s">
        <v>93</v>
      </c>
      <c r="AR45" s="181" t="s">
        <v>94</v>
      </c>
      <c r="AS45" s="65">
        <v>45672</v>
      </c>
      <c r="AT45" s="66" t="s">
        <v>95</v>
      </c>
      <c r="AU45" s="66" t="s">
        <v>512</v>
      </c>
      <c r="AV45" s="65">
        <v>45672</v>
      </c>
      <c r="AW45" s="65">
        <v>45672</v>
      </c>
      <c r="AX45" s="66" t="s">
        <v>97</v>
      </c>
      <c r="AY45" s="65">
        <v>45672</v>
      </c>
      <c r="AZ45" s="66"/>
      <c r="BH45" s="66">
        <f>+AI45+BF45</f>
        <v>330</v>
      </c>
      <c r="BI45" s="87">
        <f>+AH45+BG45</f>
        <v>82225000</v>
      </c>
      <c r="BJ45" s="86">
        <f t="shared" si="4"/>
        <v>7475000</v>
      </c>
      <c r="BK45" s="65">
        <v>46005</v>
      </c>
      <c r="BP45" s="67">
        <f>NETWORKDAYS.INTL(E45,AN45,1,Hoja1!C46:C63)-1</f>
        <v>0</v>
      </c>
      <c r="BQ45" s="188"/>
      <c r="BR45" s="69" t="b">
        <f t="shared" si="1"/>
        <v>0</v>
      </c>
    </row>
    <row r="46" spans="1:70" s="70" customFormat="1" ht="150" customHeight="1">
      <c r="A46" s="62">
        <v>44</v>
      </c>
      <c r="B46" s="63" t="s">
        <v>513</v>
      </c>
      <c r="C46" s="60" t="s">
        <v>514</v>
      </c>
      <c r="D46" s="51" t="s">
        <v>515</v>
      </c>
      <c r="E46" s="52">
        <v>45671</v>
      </c>
      <c r="F46" s="51" t="s">
        <v>73</v>
      </c>
      <c r="G46" s="66" t="s">
        <v>516</v>
      </c>
      <c r="H46" s="51" t="s">
        <v>74</v>
      </c>
      <c r="I46" s="51" t="s">
        <v>75</v>
      </c>
      <c r="J46" s="51" t="s">
        <v>76</v>
      </c>
      <c r="K46" s="51" t="s">
        <v>298</v>
      </c>
      <c r="L46" s="51" t="s">
        <v>184</v>
      </c>
      <c r="M46" s="51" t="s">
        <v>456</v>
      </c>
      <c r="N46" s="51">
        <v>4625</v>
      </c>
      <c r="O46" s="52">
        <v>45661</v>
      </c>
      <c r="P46" s="54">
        <v>100100000</v>
      </c>
      <c r="Q46" s="51" t="s">
        <v>517</v>
      </c>
      <c r="R46" s="53" t="s">
        <v>81</v>
      </c>
      <c r="S46" s="53" t="s">
        <v>81</v>
      </c>
      <c r="T46" s="53" t="s">
        <v>81</v>
      </c>
      <c r="U46" s="82" t="s">
        <v>518</v>
      </c>
      <c r="V46" s="55" t="s">
        <v>83</v>
      </c>
      <c r="W46" s="55">
        <v>52837123</v>
      </c>
      <c r="X46" s="51">
        <v>1</v>
      </c>
      <c r="Y46" s="66" t="s">
        <v>84</v>
      </c>
      <c r="Z46" s="83">
        <v>29165</v>
      </c>
      <c r="AA46" s="84" t="s">
        <v>85</v>
      </c>
      <c r="AB46" s="66" t="s">
        <v>300</v>
      </c>
      <c r="AC46" s="66" t="s">
        <v>519</v>
      </c>
      <c r="AD46" s="85" t="s">
        <v>520</v>
      </c>
      <c r="AE46" s="84">
        <v>3202089081</v>
      </c>
      <c r="AF46" s="66" t="s">
        <v>521</v>
      </c>
      <c r="AG46" s="64" t="s">
        <v>522</v>
      </c>
      <c r="AH46" s="86">
        <v>100100000</v>
      </c>
      <c r="AI46" s="66">
        <v>330</v>
      </c>
      <c r="AJ46" s="66" t="s">
        <v>91</v>
      </c>
      <c r="AK46" s="66" t="s">
        <v>463</v>
      </c>
      <c r="AL46" s="66">
        <f>+VLOOKUP(AK46,LISTAS!$A$921:$C$989,2,0)</f>
        <v>91496098</v>
      </c>
      <c r="AM46" s="66">
        <f>+VLOOKUP(AK46,LISTAS!$A$921:$C$989,3,0)</f>
        <v>0</v>
      </c>
      <c r="AN46" s="65">
        <v>45673</v>
      </c>
      <c r="AO46" s="66">
        <v>5025</v>
      </c>
      <c r="AP46" s="65">
        <v>45673</v>
      </c>
      <c r="AQ46" s="68" t="s">
        <v>93</v>
      </c>
      <c r="AR46" s="181" t="s">
        <v>194</v>
      </c>
      <c r="AS46" s="65">
        <v>45673</v>
      </c>
      <c r="AT46" s="66" t="s">
        <v>163</v>
      </c>
      <c r="AU46" s="66" t="s">
        <v>523</v>
      </c>
      <c r="AV46" s="65">
        <v>45674</v>
      </c>
      <c r="AW46" s="65">
        <v>45674</v>
      </c>
      <c r="AX46" s="66" t="s">
        <v>97</v>
      </c>
      <c r="AY46" s="65">
        <v>45674</v>
      </c>
      <c r="AZ46" s="66"/>
      <c r="BH46" s="66">
        <f>+AI46+BF46</f>
        <v>330</v>
      </c>
      <c r="BI46" s="87">
        <f>+AH46+BG46</f>
        <v>100100000</v>
      </c>
      <c r="BJ46" s="86">
        <f t="shared" si="4"/>
        <v>9100000</v>
      </c>
      <c r="BK46" s="65">
        <v>46007</v>
      </c>
      <c r="BP46" s="67">
        <f>NETWORKDAYS.INTL(E46,AN46,1,Hoja1!C47:C64)-1</f>
        <v>2</v>
      </c>
      <c r="BQ46" s="188"/>
      <c r="BR46" s="69" t="b">
        <f t="shared" si="1"/>
        <v>0</v>
      </c>
    </row>
    <row r="47" spans="1:70" s="70" customFormat="1" ht="150" customHeight="1">
      <c r="A47" s="62">
        <v>45</v>
      </c>
      <c r="B47" s="63" t="s">
        <v>524</v>
      </c>
      <c r="C47" s="60" t="s">
        <v>525</v>
      </c>
      <c r="D47" s="51" t="s">
        <v>526</v>
      </c>
      <c r="E47" s="52">
        <v>45671</v>
      </c>
      <c r="F47" s="51" t="s">
        <v>73</v>
      </c>
      <c r="G47" s="66" t="s">
        <v>516</v>
      </c>
      <c r="H47" s="51" t="s">
        <v>74</v>
      </c>
      <c r="I47" s="51" t="s">
        <v>75</v>
      </c>
      <c r="J47" s="51" t="s">
        <v>76</v>
      </c>
      <c r="K47" s="51" t="s">
        <v>183</v>
      </c>
      <c r="L47" s="51" t="s">
        <v>184</v>
      </c>
      <c r="M47" s="51" t="s">
        <v>456</v>
      </c>
      <c r="N47" s="51">
        <v>17725</v>
      </c>
      <c r="O47" s="52">
        <v>45663</v>
      </c>
      <c r="P47" s="54">
        <v>109200000</v>
      </c>
      <c r="Q47" s="51" t="s">
        <v>527</v>
      </c>
      <c r="R47" s="53" t="s">
        <v>81</v>
      </c>
      <c r="S47" s="53" t="s">
        <v>81</v>
      </c>
      <c r="T47" s="53" t="s">
        <v>81</v>
      </c>
      <c r="U47" s="82" t="s">
        <v>528</v>
      </c>
      <c r="V47" s="55" t="s">
        <v>83</v>
      </c>
      <c r="W47" s="55">
        <v>52030795</v>
      </c>
      <c r="X47" s="51">
        <v>4</v>
      </c>
      <c r="Y47" s="66" t="s">
        <v>84</v>
      </c>
      <c r="Z47" s="83">
        <v>26483</v>
      </c>
      <c r="AA47" s="84" t="s">
        <v>85</v>
      </c>
      <c r="AB47" s="66" t="s">
        <v>529</v>
      </c>
      <c r="AC47" s="66" t="s">
        <v>530</v>
      </c>
      <c r="AD47" s="85" t="s">
        <v>531</v>
      </c>
      <c r="AE47" s="84">
        <v>3142886453</v>
      </c>
      <c r="AF47" s="66" t="s">
        <v>532</v>
      </c>
      <c r="AG47" s="64" t="s">
        <v>533</v>
      </c>
      <c r="AH47" s="86">
        <v>109200000</v>
      </c>
      <c r="AI47" s="66">
        <v>315</v>
      </c>
      <c r="AJ47" s="66" t="s">
        <v>91</v>
      </c>
      <c r="AK47" s="66" t="s">
        <v>449</v>
      </c>
      <c r="AL47" s="66">
        <f>+VLOOKUP(AK47,LISTAS!$A$921:$C$989,2,0)</f>
        <v>79503803</v>
      </c>
      <c r="AM47" s="66">
        <f>+VLOOKUP(AK47,LISTAS!$A$921:$C$989,3,0)</f>
        <v>4</v>
      </c>
      <c r="AN47" s="65">
        <v>45673</v>
      </c>
      <c r="AO47" s="66">
        <v>5325</v>
      </c>
      <c r="AP47" s="65">
        <v>45673</v>
      </c>
      <c r="AQ47" s="68" t="s">
        <v>93</v>
      </c>
      <c r="AR47" s="181" t="s">
        <v>94</v>
      </c>
      <c r="AS47" s="65">
        <v>45673</v>
      </c>
      <c r="AT47" s="66" t="s">
        <v>95</v>
      </c>
      <c r="AU47" s="66" t="s">
        <v>534</v>
      </c>
      <c r="AV47" s="65">
        <v>45673</v>
      </c>
      <c r="AW47" s="65">
        <v>45673</v>
      </c>
      <c r="AX47" s="66" t="s">
        <v>97</v>
      </c>
      <c r="AY47" s="65">
        <v>45673</v>
      </c>
      <c r="AZ47" s="66"/>
      <c r="BH47" s="66">
        <f>+AI47+BF47</f>
        <v>315</v>
      </c>
      <c r="BI47" s="87">
        <f>+AH47+BG47</f>
        <v>109200000</v>
      </c>
      <c r="BJ47" s="86">
        <f t="shared" si="4"/>
        <v>10400000</v>
      </c>
      <c r="BK47" s="65">
        <v>45991</v>
      </c>
      <c r="BP47" s="67">
        <f>NETWORKDAYS.INTL(E47,AN47,1,Hoja1!C48:C65)-1</f>
        <v>2</v>
      </c>
      <c r="BQ47" s="188"/>
      <c r="BR47" s="69" t="b">
        <f t="shared" si="1"/>
        <v>0</v>
      </c>
    </row>
    <row r="48" spans="1:70" s="70" customFormat="1" ht="150" customHeight="1">
      <c r="A48" s="62">
        <v>46</v>
      </c>
      <c r="B48" s="63" t="s">
        <v>535</v>
      </c>
      <c r="C48" s="60" t="s">
        <v>536</v>
      </c>
      <c r="D48" s="51" t="s">
        <v>537</v>
      </c>
      <c r="E48" s="52">
        <v>45671</v>
      </c>
      <c r="F48" s="66" t="s">
        <v>73</v>
      </c>
      <c r="G48" s="66">
        <v>70131700</v>
      </c>
      <c r="H48" s="51" t="s">
        <v>74</v>
      </c>
      <c r="I48" s="51" t="s">
        <v>75</v>
      </c>
      <c r="J48" s="51" t="s">
        <v>76</v>
      </c>
      <c r="K48" s="51" t="s">
        <v>209</v>
      </c>
      <c r="L48" s="51" t="s">
        <v>538</v>
      </c>
      <c r="M48" s="51" t="s">
        <v>539</v>
      </c>
      <c r="N48" s="51">
        <v>11725</v>
      </c>
      <c r="O48" s="52">
        <v>45662</v>
      </c>
      <c r="P48" s="54">
        <v>135850000</v>
      </c>
      <c r="Q48" s="51" t="s">
        <v>540</v>
      </c>
      <c r="R48" s="53" t="s">
        <v>81</v>
      </c>
      <c r="S48" s="53" t="s">
        <v>81</v>
      </c>
      <c r="T48" s="53" t="s">
        <v>81</v>
      </c>
      <c r="U48" s="82" t="s">
        <v>541</v>
      </c>
      <c r="V48" s="55" t="s">
        <v>83</v>
      </c>
      <c r="W48" s="55">
        <v>52644864</v>
      </c>
      <c r="X48" s="51">
        <v>4</v>
      </c>
      <c r="Y48" s="66" t="s">
        <v>84</v>
      </c>
      <c r="Z48" s="83">
        <v>26934</v>
      </c>
      <c r="AA48" s="84" t="s">
        <v>85</v>
      </c>
      <c r="AB48" s="66" t="s">
        <v>542</v>
      </c>
      <c r="AC48" s="66" t="s">
        <v>397</v>
      </c>
      <c r="AD48" s="85" t="s">
        <v>543</v>
      </c>
      <c r="AE48" s="84">
        <v>3125234506</v>
      </c>
      <c r="AF48" s="66" t="s">
        <v>544</v>
      </c>
      <c r="AG48" s="64" t="s">
        <v>545</v>
      </c>
      <c r="AH48" s="86">
        <v>135850000</v>
      </c>
      <c r="AI48" s="66">
        <v>330</v>
      </c>
      <c r="AJ48" s="66" t="s">
        <v>91</v>
      </c>
      <c r="AK48" s="66" t="s">
        <v>546</v>
      </c>
      <c r="AL48" s="66">
        <f>+VLOOKUP(AK48,LISTAS!$A$921:$C$989,2,0)</f>
        <v>53016476</v>
      </c>
      <c r="AM48" s="66">
        <f>+VLOOKUP(AK48,LISTAS!$A$921:$C$989,3,0)</f>
        <v>5</v>
      </c>
      <c r="AN48" s="65">
        <v>45673</v>
      </c>
      <c r="AO48" s="66">
        <v>5425</v>
      </c>
      <c r="AP48" s="65">
        <v>45673</v>
      </c>
      <c r="AQ48" s="68" t="s">
        <v>93</v>
      </c>
      <c r="AR48" s="181" t="s">
        <v>94</v>
      </c>
      <c r="AS48" s="65">
        <v>45673</v>
      </c>
      <c r="AT48" s="66" t="s">
        <v>95</v>
      </c>
      <c r="AU48" s="66" t="s">
        <v>547</v>
      </c>
      <c r="AV48" s="65">
        <v>45674</v>
      </c>
      <c r="AW48" s="65">
        <v>45674</v>
      </c>
      <c r="AX48" s="66" t="s">
        <v>97</v>
      </c>
      <c r="AY48" s="65">
        <v>45677</v>
      </c>
      <c r="AZ48" s="66"/>
      <c r="BH48" s="66">
        <f>+AI48+BF48</f>
        <v>330</v>
      </c>
      <c r="BI48" s="87">
        <f>+AH48+BG48</f>
        <v>135850000</v>
      </c>
      <c r="BJ48" s="86">
        <f t="shared" si="4"/>
        <v>12350000</v>
      </c>
      <c r="BK48" s="65">
        <v>46010</v>
      </c>
      <c r="BP48" s="67">
        <f>NETWORKDAYS.INTL(E48,AN48,1,Hoja1!C49:C66)-1</f>
        <v>2</v>
      </c>
      <c r="BQ48" s="188"/>
      <c r="BR48" s="69" t="b">
        <f t="shared" si="1"/>
        <v>0</v>
      </c>
    </row>
    <row r="49" spans="1:70" s="70" customFormat="1" ht="150" customHeight="1">
      <c r="A49" s="62">
        <v>47</v>
      </c>
      <c r="B49" s="63" t="s">
        <v>548</v>
      </c>
      <c r="C49" s="60" t="s">
        <v>549</v>
      </c>
      <c r="D49" s="51" t="s">
        <v>550</v>
      </c>
      <c r="E49" s="52">
        <v>45671</v>
      </c>
      <c r="F49" s="51" t="s">
        <v>73</v>
      </c>
      <c r="G49" s="66">
        <v>70131700</v>
      </c>
      <c r="H49" s="51" t="s">
        <v>74</v>
      </c>
      <c r="I49" s="51" t="s">
        <v>75</v>
      </c>
      <c r="J49" s="51" t="s">
        <v>76</v>
      </c>
      <c r="K49" s="51" t="s">
        <v>209</v>
      </c>
      <c r="L49" s="51" t="s">
        <v>538</v>
      </c>
      <c r="M49" s="51" t="s">
        <v>539</v>
      </c>
      <c r="N49" s="51">
        <v>11825</v>
      </c>
      <c r="O49" s="52">
        <v>45662</v>
      </c>
      <c r="P49" s="54">
        <v>135850000</v>
      </c>
      <c r="Q49" s="51" t="s">
        <v>540</v>
      </c>
      <c r="R49" s="53" t="s">
        <v>81</v>
      </c>
      <c r="S49" s="53" t="s">
        <v>81</v>
      </c>
      <c r="T49" s="53" t="s">
        <v>81</v>
      </c>
      <c r="U49" s="82" t="s">
        <v>551</v>
      </c>
      <c r="V49" s="55" t="s">
        <v>552</v>
      </c>
      <c r="W49" s="55">
        <v>482462</v>
      </c>
      <c r="X49" s="51">
        <v>4</v>
      </c>
      <c r="Y49" s="66" t="s">
        <v>112</v>
      </c>
      <c r="Z49" s="83">
        <v>30748</v>
      </c>
      <c r="AA49" s="84" t="s">
        <v>85</v>
      </c>
      <c r="AB49" s="66" t="s">
        <v>553</v>
      </c>
      <c r="AC49" s="66" t="s">
        <v>554</v>
      </c>
      <c r="AD49" s="85" t="s">
        <v>555</v>
      </c>
      <c r="AE49" s="84">
        <v>3178831393</v>
      </c>
      <c r="AF49" s="66" t="s">
        <v>556</v>
      </c>
      <c r="AG49" s="64" t="s">
        <v>557</v>
      </c>
      <c r="AH49" s="86">
        <v>135850000</v>
      </c>
      <c r="AI49" s="66">
        <v>330</v>
      </c>
      <c r="AJ49" s="66" t="s">
        <v>91</v>
      </c>
      <c r="AK49" s="66" t="s">
        <v>558</v>
      </c>
      <c r="AL49" s="66">
        <f>+VLOOKUP(AK49,LISTAS!$A$921:$C$989,2,0)</f>
        <v>79628392</v>
      </c>
      <c r="AM49" s="66">
        <f>+VLOOKUP(AK49,LISTAS!$A$921:$C$989,3,0)</f>
        <v>6</v>
      </c>
      <c r="AN49" s="65">
        <v>45673</v>
      </c>
      <c r="AO49" s="66">
        <v>5525</v>
      </c>
      <c r="AP49" s="65">
        <v>45673</v>
      </c>
      <c r="AQ49" s="68" t="s">
        <v>93</v>
      </c>
      <c r="AR49" s="181" t="s">
        <v>94</v>
      </c>
      <c r="AS49" s="65">
        <v>45673</v>
      </c>
      <c r="AT49" s="66" t="s">
        <v>95</v>
      </c>
      <c r="AU49" s="66" t="s">
        <v>559</v>
      </c>
      <c r="AV49" s="65">
        <v>45674</v>
      </c>
      <c r="AW49" s="65">
        <v>45674</v>
      </c>
      <c r="AX49" s="66" t="s">
        <v>97</v>
      </c>
      <c r="AY49" s="65">
        <v>45677</v>
      </c>
      <c r="AZ49" s="66"/>
      <c r="BH49" s="66">
        <f>+AI49+BF49</f>
        <v>330</v>
      </c>
      <c r="BI49" s="87">
        <f>+AH49+BG49</f>
        <v>135850000</v>
      </c>
      <c r="BJ49" s="86">
        <f t="shared" si="4"/>
        <v>12350000</v>
      </c>
      <c r="BK49" s="65">
        <v>46010</v>
      </c>
      <c r="BP49" s="67">
        <f>NETWORKDAYS.INTL(E49,AN49,1,Hoja1!C50:C67)-1</f>
        <v>2</v>
      </c>
      <c r="BQ49" s="188"/>
      <c r="BR49" s="69" t="b">
        <f t="shared" si="1"/>
        <v>0</v>
      </c>
    </row>
    <row r="50" spans="1:70" s="70" customFormat="1" ht="150" customHeight="1">
      <c r="A50" s="62">
        <v>48</v>
      </c>
      <c r="B50" s="63" t="s">
        <v>560</v>
      </c>
      <c r="C50" s="60" t="s">
        <v>561</v>
      </c>
      <c r="D50" s="51" t="s">
        <v>562</v>
      </c>
      <c r="E50" s="52">
        <v>45671</v>
      </c>
      <c r="F50" s="51" t="s">
        <v>73</v>
      </c>
      <c r="G50" s="66">
        <v>70131700</v>
      </c>
      <c r="H50" s="51" t="s">
        <v>74</v>
      </c>
      <c r="I50" s="51" t="s">
        <v>75</v>
      </c>
      <c r="J50" s="51" t="s">
        <v>76</v>
      </c>
      <c r="K50" s="51" t="s">
        <v>209</v>
      </c>
      <c r="L50" s="51" t="s">
        <v>538</v>
      </c>
      <c r="M50" s="51" t="s">
        <v>539</v>
      </c>
      <c r="N50" s="51">
        <v>12125</v>
      </c>
      <c r="O50" s="52">
        <v>45662</v>
      </c>
      <c r="P50" s="54">
        <v>135850000</v>
      </c>
      <c r="Q50" s="51" t="s">
        <v>540</v>
      </c>
      <c r="R50" s="53" t="s">
        <v>81</v>
      </c>
      <c r="S50" s="53" t="s">
        <v>81</v>
      </c>
      <c r="T50" s="53" t="s">
        <v>81</v>
      </c>
      <c r="U50" s="82" t="s">
        <v>563</v>
      </c>
      <c r="V50" s="55" t="s">
        <v>83</v>
      </c>
      <c r="W50" s="55">
        <v>1057589785</v>
      </c>
      <c r="X50" s="51">
        <v>1</v>
      </c>
      <c r="Y50" s="66" t="s">
        <v>84</v>
      </c>
      <c r="Z50" s="83">
        <v>33773</v>
      </c>
      <c r="AA50" s="84" t="s">
        <v>85</v>
      </c>
      <c r="AB50" s="66" t="s">
        <v>200</v>
      </c>
      <c r="AC50" s="66" t="s">
        <v>564</v>
      </c>
      <c r="AD50" s="85" t="s">
        <v>565</v>
      </c>
      <c r="AE50" s="84">
        <v>3102704122</v>
      </c>
      <c r="AF50" s="66" t="s">
        <v>566</v>
      </c>
      <c r="AG50" s="64" t="s">
        <v>567</v>
      </c>
      <c r="AH50" s="86">
        <v>135850000</v>
      </c>
      <c r="AI50" s="66">
        <v>330</v>
      </c>
      <c r="AJ50" s="66" t="s">
        <v>91</v>
      </c>
      <c r="AK50" s="66" t="s">
        <v>568</v>
      </c>
      <c r="AL50" s="66">
        <f>+VLOOKUP(AK50,LISTAS!$A$921:$C$989,2,0)</f>
        <v>80202238</v>
      </c>
      <c r="AM50" s="66">
        <f>+VLOOKUP(AK50,LISTAS!$A$921:$C$989,3,0)</f>
        <v>4</v>
      </c>
      <c r="AN50" s="65">
        <v>45673</v>
      </c>
      <c r="AO50" s="66">
        <v>5625</v>
      </c>
      <c r="AP50" s="65">
        <v>45673</v>
      </c>
      <c r="AQ50" s="68" t="s">
        <v>93</v>
      </c>
      <c r="AR50" s="181" t="s">
        <v>194</v>
      </c>
      <c r="AS50" s="65">
        <v>45673</v>
      </c>
      <c r="AT50" s="66" t="s">
        <v>95</v>
      </c>
      <c r="AU50" s="66" t="s">
        <v>569</v>
      </c>
      <c r="AV50" s="65">
        <v>45674</v>
      </c>
      <c r="AW50" s="65">
        <v>45674</v>
      </c>
      <c r="AX50" s="66" t="s">
        <v>97</v>
      </c>
      <c r="AY50" s="65">
        <v>45677</v>
      </c>
      <c r="AZ50" s="66"/>
      <c r="BH50" s="66">
        <f>+AI50+BF50</f>
        <v>330</v>
      </c>
      <c r="BI50" s="87">
        <f>+AH50+BG50</f>
        <v>135850000</v>
      </c>
      <c r="BJ50" s="86">
        <f t="shared" si="4"/>
        <v>12350000</v>
      </c>
      <c r="BK50" s="65">
        <v>46010</v>
      </c>
      <c r="BP50" s="67">
        <f>NETWORKDAYS.INTL(E50,AN50,1,Hoja1!C51:C68)-1</f>
        <v>2</v>
      </c>
      <c r="BQ50" s="188"/>
      <c r="BR50" s="69" t="b">
        <f t="shared" si="1"/>
        <v>0</v>
      </c>
    </row>
    <row r="51" spans="1:70" s="70" customFormat="1" ht="150" customHeight="1">
      <c r="A51" s="62">
        <v>49</v>
      </c>
      <c r="B51" s="63" t="s">
        <v>570</v>
      </c>
      <c r="C51" s="60" t="s">
        <v>571</v>
      </c>
      <c r="D51" s="51" t="s">
        <v>572</v>
      </c>
      <c r="E51" s="52">
        <v>45672</v>
      </c>
      <c r="F51" s="51" t="s">
        <v>73</v>
      </c>
      <c r="G51" s="66">
        <v>80161506</v>
      </c>
      <c r="H51" s="51" t="s">
        <v>74</v>
      </c>
      <c r="I51" s="51" t="s">
        <v>75</v>
      </c>
      <c r="J51" s="51" t="s">
        <v>76</v>
      </c>
      <c r="K51" s="51" t="s">
        <v>248</v>
      </c>
      <c r="L51" s="51" t="s">
        <v>78</v>
      </c>
      <c r="M51" s="51" t="s">
        <v>79</v>
      </c>
      <c r="N51" s="51">
        <v>13825</v>
      </c>
      <c r="O51" s="52">
        <v>45662</v>
      </c>
      <c r="P51" s="54">
        <v>71500000</v>
      </c>
      <c r="Q51" s="51" t="s">
        <v>573</v>
      </c>
      <c r="R51" s="53" t="s">
        <v>81</v>
      </c>
      <c r="S51" s="53" t="s">
        <v>81</v>
      </c>
      <c r="T51" s="53" t="s">
        <v>81</v>
      </c>
      <c r="U51" s="82" t="s">
        <v>574</v>
      </c>
      <c r="V51" s="55" t="s">
        <v>83</v>
      </c>
      <c r="W51" s="55">
        <v>52525443</v>
      </c>
      <c r="X51" s="51">
        <v>2</v>
      </c>
      <c r="Y51" s="66" t="s">
        <v>84</v>
      </c>
      <c r="Z51" s="83">
        <v>29002</v>
      </c>
      <c r="AA51" s="84" t="s">
        <v>85</v>
      </c>
      <c r="AB51" s="66" t="s">
        <v>575</v>
      </c>
      <c r="AC51" s="66" t="s">
        <v>576</v>
      </c>
      <c r="AD51" s="85" t="s">
        <v>577</v>
      </c>
      <c r="AE51" s="84">
        <v>3209041118</v>
      </c>
      <c r="AF51" s="66" t="s">
        <v>578</v>
      </c>
      <c r="AG51" s="64" t="s">
        <v>579</v>
      </c>
      <c r="AH51" s="86">
        <v>71500000</v>
      </c>
      <c r="AI51" s="66">
        <v>330</v>
      </c>
      <c r="AJ51" s="66" t="s">
        <v>91</v>
      </c>
      <c r="AK51" s="66" t="s">
        <v>580</v>
      </c>
      <c r="AL51" s="66">
        <f>+VLOOKUP(AK51,LISTAS!$A$921:$C$989,2,0)</f>
        <v>52164087</v>
      </c>
      <c r="AM51" s="66">
        <f>+VLOOKUP(AK51,LISTAS!$A$921:$C$989,3,0)</f>
        <v>3</v>
      </c>
      <c r="AN51" s="65">
        <v>45673</v>
      </c>
      <c r="AO51" s="66">
        <v>5125</v>
      </c>
      <c r="AP51" s="65">
        <v>45673</v>
      </c>
      <c r="AQ51" s="68" t="s">
        <v>93</v>
      </c>
      <c r="AR51" s="181" t="s">
        <v>94</v>
      </c>
      <c r="AS51" s="65">
        <v>45673</v>
      </c>
      <c r="AT51" s="66" t="s">
        <v>95</v>
      </c>
      <c r="AU51" s="66" t="s">
        <v>581</v>
      </c>
      <c r="AV51" s="65">
        <v>45673</v>
      </c>
      <c r="AW51" s="65">
        <v>45674</v>
      </c>
      <c r="AX51" s="66" t="s">
        <v>97</v>
      </c>
      <c r="AY51" s="65">
        <v>45674</v>
      </c>
      <c r="AZ51" s="66"/>
      <c r="BH51" s="66">
        <f>+AI51+BF51</f>
        <v>330</v>
      </c>
      <c r="BI51" s="87">
        <f>+AH51+BG51</f>
        <v>71500000</v>
      </c>
      <c r="BJ51" s="86">
        <f t="shared" si="4"/>
        <v>6500000</v>
      </c>
      <c r="BK51" s="65">
        <v>46007</v>
      </c>
      <c r="BP51" s="67">
        <f>NETWORKDAYS.INTL(E51,AN51,1,Hoja1!C52:C69)-1</f>
        <v>1</v>
      </c>
      <c r="BQ51" s="188"/>
      <c r="BR51" s="69" t="b">
        <f t="shared" si="1"/>
        <v>0</v>
      </c>
    </row>
    <row r="52" spans="1:70" s="70" customFormat="1" ht="150" customHeight="1">
      <c r="A52" s="62">
        <v>50</v>
      </c>
      <c r="B52" s="63" t="s">
        <v>582</v>
      </c>
      <c r="C52" s="60" t="s">
        <v>583</v>
      </c>
      <c r="D52" s="51" t="s">
        <v>584</v>
      </c>
      <c r="E52" s="52">
        <v>45672</v>
      </c>
      <c r="F52" s="51" t="s">
        <v>73</v>
      </c>
      <c r="G52" s="66">
        <v>70131700</v>
      </c>
      <c r="H52" s="51" t="s">
        <v>74</v>
      </c>
      <c r="I52" s="51" t="s">
        <v>75</v>
      </c>
      <c r="J52" s="51" t="s">
        <v>76</v>
      </c>
      <c r="K52" s="51" t="s">
        <v>209</v>
      </c>
      <c r="L52" s="51" t="s">
        <v>538</v>
      </c>
      <c r="M52" s="51" t="s">
        <v>539</v>
      </c>
      <c r="N52" s="51">
        <v>11925</v>
      </c>
      <c r="O52" s="52">
        <v>45662</v>
      </c>
      <c r="P52" s="54">
        <v>135850000</v>
      </c>
      <c r="Q52" s="51" t="s">
        <v>540</v>
      </c>
      <c r="R52" s="53" t="s">
        <v>81</v>
      </c>
      <c r="S52" s="53" t="s">
        <v>81</v>
      </c>
      <c r="T52" s="53" t="s">
        <v>81</v>
      </c>
      <c r="U52" s="82" t="s">
        <v>585</v>
      </c>
      <c r="V52" s="55" t="s">
        <v>83</v>
      </c>
      <c r="W52" s="55">
        <v>52793618</v>
      </c>
      <c r="X52" s="51">
        <v>2</v>
      </c>
      <c r="Y52" s="66" t="s">
        <v>84</v>
      </c>
      <c r="Z52" s="83">
        <v>29792</v>
      </c>
      <c r="AA52" s="84" t="s">
        <v>85</v>
      </c>
      <c r="AB52" s="66" t="s">
        <v>434</v>
      </c>
      <c r="AC52" s="66" t="s">
        <v>445</v>
      </c>
      <c r="AD52" s="85" t="s">
        <v>586</v>
      </c>
      <c r="AE52" s="84">
        <v>3002208569</v>
      </c>
      <c r="AF52" s="66" t="s">
        <v>587</v>
      </c>
      <c r="AG52" s="64" t="s">
        <v>588</v>
      </c>
      <c r="AH52" s="86">
        <v>135850000</v>
      </c>
      <c r="AI52" s="66">
        <v>330</v>
      </c>
      <c r="AJ52" s="66" t="s">
        <v>91</v>
      </c>
      <c r="AK52" s="66" t="s">
        <v>589</v>
      </c>
      <c r="AL52" s="66">
        <f>+VLOOKUP(AK52,LISTAS!$A$921:$C$989,2,0)</f>
        <v>1077142987</v>
      </c>
      <c r="AM52" s="66">
        <f>+VLOOKUP(AK52,LISTAS!$A$921:$C$989,3,0)</f>
        <v>4</v>
      </c>
      <c r="AN52" s="65">
        <v>45673</v>
      </c>
      <c r="AO52" s="66">
        <v>5725</v>
      </c>
      <c r="AP52" s="65">
        <v>45673</v>
      </c>
      <c r="AQ52" s="68" t="s">
        <v>93</v>
      </c>
      <c r="AR52" s="181" t="s">
        <v>94</v>
      </c>
      <c r="AS52" s="65">
        <v>45673</v>
      </c>
      <c r="AT52" s="66" t="s">
        <v>95</v>
      </c>
      <c r="AU52" s="66" t="s">
        <v>590</v>
      </c>
      <c r="AV52" s="65">
        <v>45674</v>
      </c>
      <c r="AW52" s="65">
        <v>45675</v>
      </c>
      <c r="AX52" s="66" t="s">
        <v>97</v>
      </c>
      <c r="AY52" s="65">
        <v>45677</v>
      </c>
      <c r="AZ52" s="66"/>
      <c r="BH52" s="66">
        <f>+AI52+BF52</f>
        <v>330</v>
      </c>
      <c r="BI52" s="87">
        <f>+AH52+BG52</f>
        <v>135850000</v>
      </c>
      <c r="BJ52" s="86">
        <f t="shared" si="4"/>
        <v>12350000</v>
      </c>
      <c r="BK52" s="65">
        <v>46010</v>
      </c>
      <c r="BP52" s="67">
        <f>NETWORKDAYS.INTL(E52,AN52,1,Hoja1!C53:C70)-1</f>
        <v>1</v>
      </c>
      <c r="BQ52" s="188"/>
      <c r="BR52" s="69" t="b">
        <f t="shared" si="1"/>
        <v>0</v>
      </c>
    </row>
    <row r="53" spans="1:70" s="70" customFormat="1" ht="150" customHeight="1">
      <c r="A53" s="62">
        <v>51</v>
      </c>
      <c r="B53" s="63" t="s">
        <v>591</v>
      </c>
      <c r="C53" s="60" t="s">
        <v>592</v>
      </c>
      <c r="D53" s="51" t="s">
        <v>593</v>
      </c>
      <c r="E53" s="52">
        <v>45672</v>
      </c>
      <c r="F53" s="51" t="s">
        <v>73</v>
      </c>
      <c r="G53" s="66">
        <v>81112002</v>
      </c>
      <c r="H53" s="51" t="s">
        <v>74</v>
      </c>
      <c r="I53" s="51" t="s">
        <v>75</v>
      </c>
      <c r="J53" s="51" t="s">
        <v>76</v>
      </c>
      <c r="K53" s="51" t="s">
        <v>248</v>
      </c>
      <c r="L53" s="51" t="s">
        <v>184</v>
      </c>
      <c r="M53" s="51" t="s">
        <v>185</v>
      </c>
      <c r="N53" s="51">
        <v>6225</v>
      </c>
      <c r="O53" s="52">
        <v>45662</v>
      </c>
      <c r="P53" s="54">
        <v>50050000</v>
      </c>
      <c r="Q53" s="51" t="s">
        <v>432</v>
      </c>
      <c r="R53" s="53" t="s">
        <v>81</v>
      </c>
      <c r="S53" s="53" t="s">
        <v>81</v>
      </c>
      <c r="T53" s="53" t="s">
        <v>81</v>
      </c>
      <c r="U53" s="82" t="s">
        <v>594</v>
      </c>
      <c r="V53" s="55" t="s">
        <v>83</v>
      </c>
      <c r="W53" s="55">
        <v>52739270</v>
      </c>
      <c r="X53" s="51">
        <v>4</v>
      </c>
      <c r="Y53" s="66" t="s">
        <v>84</v>
      </c>
      <c r="Z53" s="83">
        <v>30030</v>
      </c>
      <c r="AA53" s="84" t="s">
        <v>85</v>
      </c>
      <c r="AB53" s="66" t="s">
        <v>595</v>
      </c>
      <c r="AC53" s="66" t="s">
        <v>87</v>
      </c>
      <c r="AD53" s="85" t="s">
        <v>596</v>
      </c>
      <c r="AE53" s="84">
        <v>3053939769</v>
      </c>
      <c r="AF53" s="66" t="s">
        <v>597</v>
      </c>
      <c r="AG53" s="64" t="s">
        <v>598</v>
      </c>
      <c r="AH53" s="86">
        <v>50050000</v>
      </c>
      <c r="AI53" s="66">
        <v>330</v>
      </c>
      <c r="AJ53" s="66" t="s">
        <v>91</v>
      </c>
      <c r="AK53" s="66" t="s">
        <v>449</v>
      </c>
      <c r="AL53" s="66">
        <f>+VLOOKUP(AK53,LISTAS!$A$921:$C$989,2,0)</f>
        <v>79503803</v>
      </c>
      <c r="AM53" s="66">
        <f>+VLOOKUP(AK53,LISTAS!$A$921:$C$989,3,0)</f>
        <v>4</v>
      </c>
      <c r="AN53" s="65">
        <v>45673</v>
      </c>
      <c r="AO53" s="66">
        <v>5225</v>
      </c>
      <c r="AP53" s="65">
        <v>45673</v>
      </c>
      <c r="AQ53" s="68" t="s">
        <v>93</v>
      </c>
      <c r="AR53" s="181" t="s">
        <v>94</v>
      </c>
      <c r="AS53" s="65">
        <v>45673</v>
      </c>
      <c r="AT53" s="66" t="s">
        <v>95</v>
      </c>
      <c r="AU53" s="66" t="s">
        <v>599</v>
      </c>
      <c r="AV53" s="65">
        <v>45673</v>
      </c>
      <c r="AW53" s="65">
        <v>45673</v>
      </c>
      <c r="AX53" s="66" t="s">
        <v>97</v>
      </c>
      <c r="AY53" s="65">
        <v>45673</v>
      </c>
      <c r="AZ53" s="66"/>
      <c r="BH53" s="66">
        <f>+AI53+BF53</f>
        <v>330</v>
      </c>
      <c r="BI53" s="87">
        <f>+AH53+BG53</f>
        <v>50050000</v>
      </c>
      <c r="BJ53" s="86">
        <f t="shared" si="4"/>
        <v>4550000</v>
      </c>
      <c r="BK53" s="65">
        <v>46006</v>
      </c>
      <c r="BP53" s="67">
        <f>NETWORKDAYS.INTL(E53,AN53,1,Hoja1!C54:C71)-1</f>
        <v>1</v>
      </c>
      <c r="BQ53" s="188"/>
      <c r="BR53" s="69" t="b">
        <f t="shared" si="1"/>
        <v>0</v>
      </c>
    </row>
    <row r="54" spans="1:70" s="70" customFormat="1" ht="150" customHeight="1">
      <c r="A54" s="62">
        <v>52</v>
      </c>
      <c r="B54" s="63" t="s">
        <v>600</v>
      </c>
      <c r="C54" s="60" t="s">
        <v>601</v>
      </c>
      <c r="D54" s="51" t="s">
        <v>602</v>
      </c>
      <c r="E54" s="52">
        <v>45672</v>
      </c>
      <c r="F54" s="51" t="s">
        <v>73</v>
      </c>
      <c r="G54" s="66" t="s">
        <v>603</v>
      </c>
      <c r="H54" s="51" t="s">
        <v>74</v>
      </c>
      <c r="I54" s="51" t="s">
        <v>75</v>
      </c>
      <c r="J54" s="51" t="s">
        <v>76</v>
      </c>
      <c r="K54" s="51" t="s">
        <v>209</v>
      </c>
      <c r="L54" s="51" t="s">
        <v>538</v>
      </c>
      <c r="M54" s="51" t="s">
        <v>539</v>
      </c>
      <c r="N54" s="51">
        <v>38325</v>
      </c>
      <c r="O54" s="52">
        <v>45663</v>
      </c>
      <c r="P54" s="54">
        <v>57200000</v>
      </c>
      <c r="Q54" s="51" t="s">
        <v>80</v>
      </c>
      <c r="R54" s="53" t="s">
        <v>81</v>
      </c>
      <c r="S54" s="53" t="s">
        <v>81</v>
      </c>
      <c r="T54" s="53" t="s">
        <v>81</v>
      </c>
      <c r="U54" s="82" t="s">
        <v>604</v>
      </c>
      <c r="V54" s="55" t="s">
        <v>83</v>
      </c>
      <c r="W54" s="55">
        <v>1024462784</v>
      </c>
      <c r="X54" s="51">
        <v>6</v>
      </c>
      <c r="Y54" s="66" t="s">
        <v>84</v>
      </c>
      <c r="Z54" s="83">
        <v>31188</v>
      </c>
      <c r="AA54" s="84" t="s">
        <v>85</v>
      </c>
      <c r="AB54" s="66" t="s">
        <v>575</v>
      </c>
      <c r="AC54" s="66" t="s">
        <v>87</v>
      </c>
      <c r="AD54" s="85" t="s">
        <v>605</v>
      </c>
      <c r="AE54" s="84">
        <v>3228582524</v>
      </c>
      <c r="AF54" s="66" t="s">
        <v>606</v>
      </c>
      <c r="AG54" s="64" t="s">
        <v>607</v>
      </c>
      <c r="AH54" s="86">
        <v>57200000</v>
      </c>
      <c r="AI54" s="66">
        <v>330</v>
      </c>
      <c r="AJ54" s="66" t="s">
        <v>91</v>
      </c>
      <c r="AK54" s="66" t="s">
        <v>558</v>
      </c>
      <c r="AL54" s="66">
        <f>+VLOOKUP(AK54,LISTAS!$A$921:$C$989,2,0)</f>
        <v>79628392</v>
      </c>
      <c r="AM54" s="66">
        <f>+VLOOKUP(AK54,LISTAS!$A$921:$C$989,3,0)</f>
        <v>6</v>
      </c>
      <c r="AN54" s="65">
        <v>45674</v>
      </c>
      <c r="AO54" s="66">
        <v>6025</v>
      </c>
      <c r="AP54" s="65">
        <v>45677</v>
      </c>
      <c r="AQ54" s="68" t="s">
        <v>93</v>
      </c>
      <c r="AR54" s="181" t="s">
        <v>94</v>
      </c>
      <c r="AS54" s="65">
        <v>45673</v>
      </c>
      <c r="AT54" s="66" t="s">
        <v>95</v>
      </c>
      <c r="AU54" s="66" t="s">
        <v>608</v>
      </c>
      <c r="AV54" s="65">
        <v>45675</v>
      </c>
      <c r="AW54" s="65">
        <v>45677</v>
      </c>
      <c r="AX54" s="66" t="s">
        <v>97</v>
      </c>
      <c r="AY54" s="65">
        <v>45677</v>
      </c>
      <c r="AZ54" s="66"/>
      <c r="BH54" s="66">
        <f>+AI54+BF54</f>
        <v>330</v>
      </c>
      <c r="BI54" s="87">
        <f>+AH54+BG54</f>
        <v>57200000</v>
      </c>
      <c r="BJ54" s="86">
        <f t="shared" si="4"/>
        <v>5200000</v>
      </c>
      <c r="BK54" s="65">
        <v>46010</v>
      </c>
      <c r="BP54" s="67">
        <f>NETWORKDAYS.INTL(E54,AN54,1,Hoja1!C55:C72)-1</f>
        <v>2</v>
      </c>
      <c r="BQ54" s="188"/>
      <c r="BR54" s="69" t="b">
        <f t="shared" si="1"/>
        <v>0</v>
      </c>
    </row>
    <row r="55" spans="1:70" s="70" customFormat="1" ht="150" customHeight="1">
      <c r="A55" s="62">
        <v>53</v>
      </c>
      <c r="B55" s="63" t="s">
        <v>609</v>
      </c>
      <c r="C55" s="60" t="s">
        <v>610</v>
      </c>
      <c r="D55" s="51" t="s">
        <v>611</v>
      </c>
      <c r="E55" s="52">
        <v>45672</v>
      </c>
      <c r="F55" s="51" t="s">
        <v>73</v>
      </c>
      <c r="G55" s="66">
        <v>83121700</v>
      </c>
      <c r="H55" s="51" t="s">
        <v>74</v>
      </c>
      <c r="I55" s="51" t="s">
        <v>75</v>
      </c>
      <c r="J55" s="51" t="s">
        <v>76</v>
      </c>
      <c r="K55" s="51" t="s">
        <v>298</v>
      </c>
      <c r="L55" s="51" t="s">
        <v>612</v>
      </c>
      <c r="M55" s="51" t="s">
        <v>79</v>
      </c>
      <c r="N55" s="51">
        <v>29725</v>
      </c>
      <c r="O55" s="52">
        <v>45663</v>
      </c>
      <c r="P55" s="54">
        <v>98886667</v>
      </c>
      <c r="Q55" s="51" t="s">
        <v>80</v>
      </c>
      <c r="R55" s="53" t="s">
        <v>81</v>
      </c>
      <c r="S55" s="53" t="s">
        <v>81</v>
      </c>
      <c r="T55" s="53" t="s">
        <v>81</v>
      </c>
      <c r="U55" s="82" t="s">
        <v>613</v>
      </c>
      <c r="V55" s="55" t="s">
        <v>83</v>
      </c>
      <c r="W55" s="55">
        <v>28558839</v>
      </c>
      <c r="X55" s="51">
        <v>1</v>
      </c>
      <c r="Y55" s="66" t="s">
        <v>84</v>
      </c>
      <c r="Z55" s="83">
        <v>30388</v>
      </c>
      <c r="AA55" s="84" t="s">
        <v>85</v>
      </c>
      <c r="AB55" s="66" t="s">
        <v>614</v>
      </c>
      <c r="AC55" s="66" t="s">
        <v>271</v>
      </c>
      <c r="AD55" s="85" t="s">
        <v>615</v>
      </c>
      <c r="AE55" s="84">
        <v>3165383715</v>
      </c>
      <c r="AF55" s="66" t="s">
        <v>616</v>
      </c>
      <c r="AG55" s="64" t="s">
        <v>617</v>
      </c>
      <c r="AH55" s="86">
        <v>98886667</v>
      </c>
      <c r="AI55" s="66">
        <v>326</v>
      </c>
      <c r="AJ55" s="66" t="s">
        <v>91</v>
      </c>
      <c r="AK55" s="66" t="s">
        <v>618</v>
      </c>
      <c r="AL55" s="66">
        <f>+VLOOKUP(AK55,LISTAS!$A$921:$C$989,2,0)</f>
        <v>52153551</v>
      </c>
      <c r="AM55" s="66">
        <f>+VLOOKUP(AK55,LISTAS!$A$921:$C$989,3,0)</f>
        <v>2</v>
      </c>
      <c r="AN55" s="65">
        <v>45674</v>
      </c>
      <c r="AO55" s="66">
        <v>7325</v>
      </c>
      <c r="AP55" s="65">
        <v>45677</v>
      </c>
      <c r="AQ55" s="68" t="s">
        <v>93</v>
      </c>
      <c r="AR55" s="181" t="s">
        <v>94</v>
      </c>
      <c r="AS55" s="65">
        <v>45673</v>
      </c>
      <c r="AT55" s="66" t="s">
        <v>95</v>
      </c>
      <c r="AU55" s="66" t="s">
        <v>619</v>
      </c>
      <c r="AV55" s="65">
        <v>45675</v>
      </c>
      <c r="AW55" s="65">
        <v>45678</v>
      </c>
      <c r="AX55" s="66" t="s">
        <v>97</v>
      </c>
      <c r="AY55" s="65">
        <v>45678</v>
      </c>
      <c r="AZ55" s="66"/>
      <c r="BH55" s="66">
        <f>+AI55+BF55</f>
        <v>326</v>
      </c>
      <c r="BI55" s="87">
        <f>+AH55+BG55</f>
        <v>98886667</v>
      </c>
      <c r="BJ55" s="86">
        <f t="shared" si="4"/>
        <v>9100000.0306748468</v>
      </c>
      <c r="BK55" s="65">
        <v>46007</v>
      </c>
      <c r="BP55" s="67">
        <f>NETWORKDAYS.INTL(E55,AN55,1,Hoja1!C56:C73)-1</f>
        <v>2</v>
      </c>
      <c r="BQ55" s="188"/>
      <c r="BR55" s="69" t="b">
        <f t="shared" si="1"/>
        <v>0</v>
      </c>
    </row>
    <row r="56" spans="1:70" s="70" customFormat="1" ht="150" customHeight="1">
      <c r="A56" s="62">
        <v>54</v>
      </c>
      <c r="B56" s="63" t="s">
        <v>620</v>
      </c>
      <c r="C56" s="60" t="s">
        <v>621</v>
      </c>
      <c r="D56" s="51" t="s">
        <v>622</v>
      </c>
      <c r="E56" s="52">
        <v>45672</v>
      </c>
      <c r="F56" s="51" t="s">
        <v>73</v>
      </c>
      <c r="G56" s="66">
        <v>81112002</v>
      </c>
      <c r="H56" s="51" t="s">
        <v>74</v>
      </c>
      <c r="I56" s="51" t="s">
        <v>75</v>
      </c>
      <c r="J56" s="51" t="s">
        <v>76</v>
      </c>
      <c r="K56" s="51" t="s">
        <v>248</v>
      </c>
      <c r="L56" s="51" t="s">
        <v>184</v>
      </c>
      <c r="M56" s="51" t="s">
        <v>185</v>
      </c>
      <c r="N56" s="51">
        <v>40225</v>
      </c>
      <c r="O56" s="52">
        <v>45663</v>
      </c>
      <c r="P56" s="54">
        <v>95550000</v>
      </c>
      <c r="Q56" s="51" t="s">
        <v>432</v>
      </c>
      <c r="R56" s="53" t="s">
        <v>81</v>
      </c>
      <c r="S56" s="53" t="s">
        <v>81</v>
      </c>
      <c r="T56" s="53" t="s">
        <v>81</v>
      </c>
      <c r="U56" s="82" t="s">
        <v>623</v>
      </c>
      <c r="V56" s="55" t="s">
        <v>83</v>
      </c>
      <c r="W56" s="55">
        <v>1012393715</v>
      </c>
      <c r="X56" s="51">
        <v>8</v>
      </c>
      <c r="Y56" s="66" t="s">
        <v>112</v>
      </c>
      <c r="Z56" s="83">
        <v>33863</v>
      </c>
      <c r="AA56" s="84" t="s">
        <v>85</v>
      </c>
      <c r="AB56" s="66" t="s">
        <v>434</v>
      </c>
      <c r="AC56" s="66" t="s">
        <v>624</v>
      </c>
      <c r="AD56" s="85" t="s">
        <v>625</v>
      </c>
      <c r="AE56" s="84">
        <v>3214213263</v>
      </c>
      <c r="AF56" s="66" t="s">
        <v>626</v>
      </c>
      <c r="AG56" s="64" t="s">
        <v>627</v>
      </c>
      <c r="AH56" s="86">
        <v>95550000</v>
      </c>
      <c r="AI56" s="66">
        <v>315</v>
      </c>
      <c r="AJ56" s="66" t="s">
        <v>91</v>
      </c>
      <c r="AK56" s="66" t="s">
        <v>439</v>
      </c>
      <c r="AL56" s="66">
        <f>+VLOOKUP(AK56,LISTAS!$A$921:$C$989,2,0)</f>
        <v>51764897</v>
      </c>
      <c r="AM56" s="66">
        <f>+VLOOKUP(AK56,LISTAS!$A$921:$C$989,3,0)</f>
        <v>3</v>
      </c>
      <c r="AN56" s="65">
        <v>45674</v>
      </c>
      <c r="AO56" s="66">
        <v>6525</v>
      </c>
      <c r="AP56" s="65">
        <v>45677</v>
      </c>
      <c r="AQ56" s="68" t="s">
        <v>93</v>
      </c>
      <c r="AR56" s="181" t="s">
        <v>94</v>
      </c>
      <c r="AS56" s="65">
        <v>45674</v>
      </c>
      <c r="AT56" s="66" t="s">
        <v>95</v>
      </c>
      <c r="AU56" s="66" t="s">
        <v>628</v>
      </c>
      <c r="AV56" s="65">
        <v>45677</v>
      </c>
      <c r="AW56" s="65">
        <v>45677</v>
      </c>
      <c r="AX56" s="66" t="s">
        <v>97</v>
      </c>
      <c r="AY56" s="65">
        <v>45677</v>
      </c>
      <c r="AZ56" s="66"/>
      <c r="BH56" s="66">
        <f>+AI56+BF56</f>
        <v>315</v>
      </c>
      <c r="BI56" s="87">
        <f>+AH56+BG56</f>
        <v>95550000</v>
      </c>
      <c r="BJ56" s="86">
        <f t="shared" si="4"/>
        <v>9100000</v>
      </c>
      <c r="BK56" s="65">
        <v>45995</v>
      </c>
      <c r="BP56" s="67">
        <f>NETWORKDAYS.INTL(E56,AN56,1,Hoja1!C57:C74)-1</f>
        <v>2</v>
      </c>
      <c r="BQ56" s="188"/>
      <c r="BR56" s="69" t="b">
        <f t="shared" si="1"/>
        <v>0</v>
      </c>
    </row>
    <row r="57" spans="1:70" s="70" customFormat="1" ht="150" customHeight="1">
      <c r="A57" s="62">
        <v>55</v>
      </c>
      <c r="B57" s="63" t="s">
        <v>629</v>
      </c>
      <c r="C57" s="60" t="s">
        <v>630</v>
      </c>
      <c r="D57" s="51" t="s">
        <v>631</v>
      </c>
      <c r="E57" s="52">
        <v>45672</v>
      </c>
      <c r="F57" s="51" t="s">
        <v>73</v>
      </c>
      <c r="G57" s="66">
        <v>81111500</v>
      </c>
      <c r="H57" s="51" t="s">
        <v>74</v>
      </c>
      <c r="I57" s="51" t="s">
        <v>75</v>
      </c>
      <c r="J57" s="51" t="s">
        <v>76</v>
      </c>
      <c r="K57" s="51" t="s">
        <v>183</v>
      </c>
      <c r="L57" s="51" t="s">
        <v>184</v>
      </c>
      <c r="M57" s="51" t="s">
        <v>185</v>
      </c>
      <c r="N57" s="51">
        <v>3925</v>
      </c>
      <c r="O57" s="52">
        <v>45661</v>
      </c>
      <c r="P57" s="54">
        <v>100100000</v>
      </c>
      <c r="Q57" s="51" t="s">
        <v>186</v>
      </c>
      <c r="R57" s="53" t="s">
        <v>81</v>
      </c>
      <c r="S57" s="53" t="s">
        <v>81</v>
      </c>
      <c r="T57" s="53" t="s">
        <v>81</v>
      </c>
      <c r="U57" s="82" t="s">
        <v>632</v>
      </c>
      <c r="V57" s="55" t="s">
        <v>83</v>
      </c>
      <c r="W57" s="55">
        <v>52712261</v>
      </c>
      <c r="X57" s="51">
        <v>0</v>
      </c>
      <c r="Y57" s="66" t="s">
        <v>112</v>
      </c>
      <c r="Z57" s="83">
        <v>29633</v>
      </c>
      <c r="AA57" s="84" t="s">
        <v>85</v>
      </c>
      <c r="AB57" s="66" t="s">
        <v>188</v>
      </c>
      <c r="AC57" s="66" t="s">
        <v>123</v>
      </c>
      <c r="AD57" s="85" t="s">
        <v>633</v>
      </c>
      <c r="AE57" s="84">
        <v>3188271561</v>
      </c>
      <c r="AF57" s="66" t="s">
        <v>634</v>
      </c>
      <c r="AG57" s="64" t="s">
        <v>635</v>
      </c>
      <c r="AH57" s="86">
        <v>100100000</v>
      </c>
      <c r="AI57" s="66">
        <v>330</v>
      </c>
      <c r="AJ57" s="66" t="s">
        <v>91</v>
      </c>
      <c r="AK57" s="66" t="s">
        <v>193</v>
      </c>
      <c r="AL57" s="66">
        <f>+VLOOKUP(AK57,LISTAS!$A$921:$C$989,2,0)</f>
        <v>1024472436</v>
      </c>
      <c r="AM57" s="66">
        <f>+VLOOKUP(AK57,LISTAS!$A$921:$C$989,3,0)</f>
        <v>0</v>
      </c>
      <c r="AN57" s="65">
        <v>45674</v>
      </c>
      <c r="AO57" s="66">
        <v>7125</v>
      </c>
      <c r="AP57" s="65">
        <v>45677</v>
      </c>
      <c r="AQ57" s="68" t="s">
        <v>93</v>
      </c>
      <c r="AR57" s="181" t="s">
        <v>94</v>
      </c>
      <c r="AS57" s="65">
        <v>45674</v>
      </c>
      <c r="AT57" s="66" t="s">
        <v>95</v>
      </c>
      <c r="AU57" s="66" t="s">
        <v>636</v>
      </c>
      <c r="AV57" s="65">
        <v>45677</v>
      </c>
      <c r="AW57" s="65">
        <v>45677</v>
      </c>
      <c r="AX57" s="66" t="s">
        <v>97</v>
      </c>
      <c r="AY57" s="65">
        <v>45677</v>
      </c>
      <c r="AZ57" s="66"/>
      <c r="BH57" s="66">
        <f>+AI57+BF57</f>
        <v>330</v>
      </c>
      <c r="BI57" s="87">
        <f>+AH57+BG57</f>
        <v>100100000</v>
      </c>
      <c r="BJ57" s="86">
        <f t="shared" si="4"/>
        <v>9100000</v>
      </c>
      <c r="BK57" s="65">
        <v>46010</v>
      </c>
      <c r="BP57" s="67">
        <f>NETWORKDAYS.INTL(E57,AN57,1,Hoja1!C58:C75)-1</f>
        <v>2</v>
      </c>
      <c r="BQ57" s="188"/>
      <c r="BR57" s="69" t="b">
        <f t="shared" si="1"/>
        <v>0</v>
      </c>
    </row>
    <row r="58" spans="1:70" s="70" customFormat="1" ht="150" customHeight="1">
      <c r="A58" s="62">
        <v>56</v>
      </c>
      <c r="B58" s="63" t="s">
        <v>637</v>
      </c>
      <c r="C58" s="60" t="s">
        <v>638</v>
      </c>
      <c r="D58" s="51" t="s">
        <v>639</v>
      </c>
      <c r="E58" s="52">
        <v>45672</v>
      </c>
      <c r="F58" s="51" t="s">
        <v>73</v>
      </c>
      <c r="G58" s="66">
        <v>80111500</v>
      </c>
      <c r="H58" s="51" t="s">
        <v>74</v>
      </c>
      <c r="I58" s="51" t="s">
        <v>75</v>
      </c>
      <c r="J58" s="51" t="s">
        <v>76</v>
      </c>
      <c r="K58" s="51" t="s">
        <v>183</v>
      </c>
      <c r="L58" s="51" t="s">
        <v>78</v>
      </c>
      <c r="M58" s="51" t="s">
        <v>79</v>
      </c>
      <c r="N58" s="51">
        <v>33225</v>
      </c>
      <c r="O58" s="52">
        <v>45663</v>
      </c>
      <c r="P58" s="54">
        <v>89375000</v>
      </c>
      <c r="Q58" s="51" t="s">
        <v>80</v>
      </c>
      <c r="R58" s="53" t="s">
        <v>81</v>
      </c>
      <c r="S58" s="53" t="s">
        <v>81</v>
      </c>
      <c r="T58" s="53" t="s">
        <v>81</v>
      </c>
      <c r="U58" s="82" t="s">
        <v>640</v>
      </c>
      <c r="V58" s="55" t="s">
        <v>83</v>
      </c>
      <c r="W58" s="55">
        <v>1013659904</v>
      </c>
      <c r="X58" s="51">
        <v>0</v>
      </c>
      <c r="Y58" s="66" t="s">
        <v>84</v>
      </c>
      <c r="Z58" s="83">
        <v>34882</v>
      </c>
      <c r="AA58" s="84" t="s">
        <v>85</v>
      </c>
      <c r="AB58" s="66" t="s">
        <v>641</v>
      </c>
      <c r="AC58" s="66" t="s">
        <v>87</v>
      </c>
      <c r="AD58" s="85" t="s">
        <v>642</v>
      </c>
      <c r="AE58" s="84">
        <v>3104009621</v>
      </c>
      <c r="AF58" s="66" t="s">
        <v>643</v>
      </c>
      <c r="AG58" s="64" t="s">
        <v>644</v>
      </c>
      <c r="AH58" s="86">
        <v>89375000</v>
      </c>
      <c r="AI58" s="66">
        <v>330</v>
      </c>
      <c r="AJ58" s="66" t="s">
        <v>91</v>
      </c>
      <c r="AK58" s="66" t="s">
        <v>275</v>
      </c>
      <c r="AL58" s="66">
        <f>+VLOOKUP(AK58,LISTAS!$A$921:$C$989,2,0)</f>
        <v>1049626932</v>
      </c>
      <c r="AM58" s="66">
        <f>+VLOOKUP(AK58,LISTAS!$A$921:$C$989,3,0)</f>
        <v>6</v>
      </c>
      <c r="AN58" s="65">
        <v>45674</v>
      </c>
      <c r="AO58" s="66">
        <v>7025</v>
      </c>
      <c r="AP58" s="65">
        <v>45677</v>
      </c>
      <c r="AQ58" s="68" t="s">
        <v>93</v>
      </c>
      <c r="AR58" s="181" t="s">
        <v>94</v>
      </c>
      <c r="AS58" s="65">
        <v>45674</v>
      </c>
      <c r="AT58" s="66" t="s">
        <v>163</v>
      </c>
      <c r="AU58" s="66" t="s">
        <v>645</v>
      </c>
      <c r="AV58" s="65">
        <v>45674</v>
      </c>
      <c r="AW58" s="65">
        <v>45677</v>
      </c>
      <c r="AX58" s="66" t="s">
        <v>97</v>
      </c>
      <c r="AY58" s="65">
        <v>45677</v>
      </c>
      <c r="AZ58" s="66"/>
      <c r="BH58" s="66">
        <f>+AI58+BF58</f>
        <v>330</v>
      </c>
      <c r="BI58" s="87">
        <f>+AH58+BG58</f>
        <v>89375000</v>
      </c>
      <c r="BJ58" s="86">
        <f t="shared" si="4"/>
        <v>8125000</v>
      </c>
      <c r="BK58" s="65">
        <v>46010</v>
      </c>
      <c r="BP58" s="67">
        <f>NETWORKDAYS.INTL(E58,AN58,1,Hoja1!C59:C76)-1</f>
        <v>2</v>
      </c>
      <c r="BQ58" s="188"/>
      <c r="BR58" s="69" t="b">
        <f t="shared" si="1"/>
        <v>0</v>
      </c>
    </row>
    <row r="59" spans="1:70" s="70" customFormat="1" ht="150" customHeight="1">
      <c r="A59" s="62">
        <v>57</v>
      </c>
      <c r="B59" s="63" t="s">
        <v>646</v>
      </c>
      <c r="C59" s="60" t="s">
        <v>647</v>
      </c>
      <c r="D59" s="51" t="s">
        <v>648</v>
      </c>
      <c r="E59" s="52">
        <v>45672</v>
      </c>
      <c r="F59" s="51" t="s">
        <v>73</v>
      </c>
      <c r="G59" s="66" t="s">
        <v>649</v>
      </c>
      <c r="H59" s="51" t="s">
        <v>74</v>
      </c>
      <c r="I59" s="51" t="s">
        <v>75</v>
      </c>
      <c r="J59" s="51" t="s">
        <v>76</v>
      </c>
      <c r="K59" s="51" t="s">
        <v>183</v>
      </c>
      <c r="L59" s="51" t="s">
        <v>612</v>
      </c>
      <c r="M59" s="51" t="s">
        <v>79</v>
      </c>
      <c r="N59" s="51">
        <v>29525</v>
      </c>
      <c r="O59" s="52">
        <v>45663</v>
      </c>
      <c r="P59" s="54">
        <v>122850000</v>
      </c>
      <c r="Q59" s="51" t="s">
        <v>80</v>
      </c>
      <c r="R59" s="53" t="s">
        <v>81</v>
      </c>
      <c r="S59" s="53" t="s">
        <v>81</v>
      </c>
      <c r="T59" s="53" t="s">
        <v>81</v>
      </c>
      <c r="U59" s="82" t="s">
        <v>650</v>
      </c>
      <c r="V59" s="55" t="s">
        <v>83</v>
      </c>
      <c r="W59" s="55">
        <v>52709401</v>
      </c>
      <c r="X59" s="51">
        <v>4</v>
      </c>
      <c r="Y59" s="66" t="s">
        <v>84</v>
      </c>
      <c r="Z59" s="83">
        <v>29459</v>
      </c>
      <c r="AA59" s="84" t="s">
        <v>85</v>
      </c>
      <c r="AB59" s="66" t="s">
        <v>651</v>
      </c>
      <c r="AC59" s="66" t="s">
        <v>652</v>
      </c>
      <c r="AD59" s="85" t="s">
        <v>653</v>
      </c>
      <c r="AE59" s="84">
        <v>3132519076</v>
      </c>
      <c r="AF59" s="66" t="s">
        <v>654</v>
      </c>
      <c r="AG59" s="64" t="s">
        <v>655</v>
      </c>
      <c r="AH59" s="86">
        <v>122850000</v>
      </c>
      <c r="AI59" s="66">
        <v>315</v>
      </c>
      <c r="AJ59" s="66" t="s">
        <v>91</v>
      </c>
      <c r="AK59" s="66" t="s">
        <v>618</v>
      </c>
      <c r="AL59" s="66">
        <f>+VLOOKUP(AK59,LISTAS!$A$921:$C$989,2,0)</f>
        <v>52153551</v>
      </c>
      <c r="AM59" s="66">
        <f>+VLOOKUP(AK59,LISTAS!$A$921:$C$989,3,0)</f>
        <v>2</v>
      </c>
      <c r="AN59" s="65">
        <v>45674</v>
      </c>
      <c r="AO59" s="66">
        <v>7725</v>
      </c>
      <c r="AP59" s="65">
        <v>45677</v>
      </c>
      <c r="AQ59" s="68" t="s">
        <v>93</v>
      </c>
      <c r="AR59" s="181" t="s">
        <v>94</v>
      </c>
      <c r="AS59" s="65">
        <v>45674</v>
      </c>
      <c r="AT59" s="66" t="s">
        <v>95</v>
      </c>
      <c r="AU59" s="66" t="s">
        <v>656</v>
      </c>
      <c r="AV59" s="65">
        <v>45675</v>
      </c>
      <c r="AW59" s="65">
        <v>45677</v>
      </c>
      <c r="AX59" s="66" t="s">
        <v>97</v>
      </c>
      <c r="AY59" s="65">
        <v>45677</v>
      </c>
      <c r="AZ59" s="66"/>
      <c r="BH59" s="66">
        <f>+AI59+BF59</f>
        <v>315</v>
      </c>
      <c r="BI59" s="87">
        <f>+AH59+BG59</f>
        <v>122850000</v>
      </c>
      <c r="BJ59" s="86">
        <f t="shared" si="4"/>
        <v>11700000</v>
      </c>
      <c r="BK59" s="65">
        <v>45995</v>
      </c>
      <c r="BP59" s="67">
        <f>NETWORKDAYS.INTL(E59,AN59,1,Hoja1!C60:C77)-1</f>
        <v>2</v>
      </c>
      <c r="BQ59" s="188"/>
      <c r="BR59" s="69" t="b">
        <f t="shared" si="1"/>
        <v>0</v>
      </c>
    </row>
    <row r="60" spans="1:70" s="70" customFormat="1" ht="150" customHeight="1">
      <c r="A60" s="62">
        <v>58</v>
      </c>
      <c r="B60" s="63" t="s">
        <v>657</v>
      </c>
      <c r="C60" s="60" t="s">
        <v>658</v>
      </c>
      <c r="D60" s="51" t="s">
        <v>659</v>
      </c>
      <c r="E60" s="52">
        <v>45673</v>
      </c>
      <c r="F60" s="51" t="s">
        <v>73</v>
      </c>
      <c r="G60" s="66">
        <v>80161500</v>
      </c>
      <c r="H60" s="51" t="s">
        <v>74</v>
      </c>
      <c r="I60" s="51" t="s">
        <v>75</v>
      </c>
      <c r="J60" s="51" t="s">
        <v>76</v>
      </c>
      <c r="K60" s="51" t="s">
        <v>183</v>
      </c>
      <c r="L60" s="51" t="s">
        <v>184</v>
      </c>
      <c r="M60" s="51" t="s">
        <v>185</v>
      </c>
      <c r="N60" s="51">
        <v>4325</v>
      </c>
      <c r="O60" s="52">
        <v>45661</v>
      </c>
      <c r="P60" s="54">
        <v>100100000</v>
      </c>
      <c r="Q60" s="51" t="s">
        <v>220</v>
      </c>
      <c r="R60" s="53" t="s">
        <v>81</v>
      </c>
      <c r="S60" s="53" t="s">
        <v>81</v>
      </c>
      <c r="T60" s="53" t="s">
        <v>81</v>
      </c>
      <c r="U60" s="82" t="s">
        <v>660</v>
      </c>
      <c r="V60" s="55" t="s">
        <v>83</v>
      </c>
      <c r="W60" s="55">
        <v>52906319</v>
      </c>
      <c r="X60" s="51">
        <v>2</v>
      </c>
      <c r="Y60" s="66" t="s">
        <v>84</v>
      </c>
      <c r="Z60" s="83">
        <v>30212</v>
      </c>
      <c r="AA60" s="84" t="s">
        <v>85</v>
      </c>
      <c r="AB60" s="66" t="s">
        <v>661</v>
      </c>
      <c r="AC60" s="66" t="s">
        <v>662</v>
      </c>
      <c r="AD60" s="85" t="s">
        <v>663</v>
      </c>
      <c r="AE60" s="84">
        <v>3158431956</v>
      </c>
      <c r="AF60" s="66" t="s">
        <v>664</v>
      </c>
      <c r="AG60" s="64" t="s">
        <v>665</v>
      </c>
      <c r="AH60" s="86">
        <v>100100000</v>
      </c>
      <c r="AI60" s="66">
        <v>330</v>
      </c>
      <c r="AJ60" s="66" t="s">
        <v>91</v>
      </c>
      <c r="AK60" s="66" t="s">
        <v>439</v>
      </c>
      <c r="AL60" s="66">
        <f>+VLOOKUP(AK60,LISTAS!$A$921:$C$989,2,0)</f>
        <v>51764897</v>
      </c>
      <c r="AM60" s="66">
        <f>+VLOOKUP(AK60,LISTAS!$A$921:$C$989,3,0)</f>
        <v>3</v>
      </c>
      <c r="AN60" s="65">
        <v>45674</v>
      </c>
      <c r="AO60" s="66">
        <v>6725</v>
      </c>
      <c r="AP60" s="65">
        <v>45677</v>
      </c>
      <c r="AQ60" s="68" t="s">
        <v>93</v>
      </c>
      <c r="AR60" s="181" t="s">
        <v>94</v>
      </c>
      <c r="AS60" s="65">
        <v>45677</v>
      </c>
      <c r="AT60" s="66" t="s">
        <v>95</v>
      </c>
      <c r="AU60" s="66" t="s">
        <v>666</v>
      </c>
      <c r="AV60" s="65">
        <v>45677</v>
      </c>
      <c r="AW60" s="65">
        <v>45677</v>
      </c>
      <c r="AX60" s="66" t="s">
        <v>97</v>
      </c>
      <c r="AY60" s="65">
        <v>45677</v>
      </c>
      <c r="AZ60" s="66"/>
      <c r="BH60" s="66">
        <f>+AI60+BF60</f>
        <v>330</v>
      </c>
      <c r="BI60" s="87">
        <f>+AH60+BG60</f>
        <v>100100000</v>
      </c>
      <c r="BJ60" s="86">
        <f t="shared" si="4"/>
        <v>9100000</v>
      </c>
      <c r="BK60" s="65">
        <v>46010</v>
      </c>
      <c r="BP60" s="67">
        <f>NETWORKDAYS.INTL(E60,AN60,1,Hoja1!C61:C78)-1</f>
        <v>1</v>
      </c>
      <c r="BQ60" s="188"/>
      <c r="BR60" s="69" t="b">
        <f t="shared" si="1"/>
        <v>0</v>
      </c>
    </row>
    <row r="61" spans="1:70" s="70" customFormat="1" ht="150" customHeight="1">
      <c r="A61" s="62">
        <v>59</v>
      </c>
      <c r="B61" s="63" t="s">
        <v>667</v>
      </c>
      <c r="C61" s="60" t="s">
        <v>668</v>
      </c>
      <c r="D61" s="51" t="s">
        <v>669</v>
      </c>
      <c r="E61" s="52">
        <v>45672</v>
      </c>
      <c r="F61" s="51" t="s">
        <v>73</v>
      </c>
      <c r="G61" s="66" t="s">
        <v>649</v>
      </c>
      <c r="H61" s="51" t="s">
        <v>74</v>
      </c>
      <c r="I61" s="51" t="s">
        <v>75</v>
      </c>
      <c r="J61" s="51" t="s">
        <v>76</v>
      </c>
      <c r="K61" s="51" t="s">
        <v>183</v>
      </c>
      <c r="L61" s="51" t="s">
        <v>612</v>
      </c>
      <c r="M61" s="51" t="s">
        <v>79</v>
      </c>
      <c r="N61" s="51">
        <v>29025</v>
      </c>
      <c r="O61" s="52">
        <v>45663</v>
      </c>
      <c r="P61" s="54">
        <v>98886667</v>
      </c>
      <c r="Q61" s="51" t="s">
        <v>80</v>
      </c>
      <c r="R61" s="53" t="s">
        <v>81</v>
      </c>
      <c r="S61" s="53" t="s">
        <v>81</v>
      </c>
      <c r="T61" s="53" t="s">
        <v>81</v>
      </c>
      <c r="U61" s="82" t="s">
        <v>670</v>
      </c>
      <c r="V61" s="55" t="s">
        <v>83</v>
      </c>
      <c r="W61" s="55">
        <v>52429255</v>
      </c>
      <c r="X61" s="51">
        <v>3</v>
      </c>
      <c r="Y61" s="66" t="s">
        <v>84</v>
      </c>
      <c r="Z61" s="83">
        <v>28611</v>
      </c>
      <c r="AA61" s="84" t="s">
        <v>85</v>
      </c>
      <c r="AB61" s="66" t="s">
        <v>614</v>
      </c>
      <c r="AC61" s="66" t="s">
        <v>671</v>
      </c>
      <c r="AD61" s="85" t="s">
        <v>672</v>
      </c>
      <c r="AE61" s="84">
        <v>3166298052</v>
      </c>
      <c r="AF61" s="66" t="s">
        <v>673</v>
      </c>
      <c r="AG61" s="64" t="s">
        <v>674</v>
      </c>
      <c r="AH61" s="86">
        <v>98886667</v>
      </c>
      <c r="AI61" s="66">
        <v>326</v>
      </c>
      <c r="AJ61" s="66" t="s">
        <v>91</v>
      </c>
      <c r="AK61" s="66" t="s">
        <v>618</v>
      </c>
      <c r="AL61" s="66">
        <f>+VLOOKUP(AK61,LISTAS!$A$921:$C$989,2,0)</f>
        <v>52153551</v>
      </c>
      <c r="AM61" s="66">
        <f>+VLOOKUP(AK61,LISTAS!$A$921:$C$989,3,0)</f>
        <v>2</v>
      </c>
      <c r="AN61" s="65">
        <v>45674</v>
      </c>
      <c r="AO61" s="66">
        <v>6825</v>
      </c>
      <c r="AP61" s="65">
        <v>45677</v>
      </c>
      <c r="AQ61" s="68" t="s">
        <v>93</v>
      </c>
      <c r="AR61" s="181" t="s">
        <v>94</v>
      </c>
      <c r="AS61" s="65">
        <v>45677</v>
      </c>
      <c r="AT61" s="66" t="s">
        <v>95</v>
      </c>
      <c r="AU61" s="66" t="s">
        <v>675</v>
      </c>
      <c r="AV61" s="65">
        <v>45677</v>
      </c>
      <c r="AW61" s="65">
        <v>45678</v>
      </c>
      <c r="AX61" s="66" t="s">
        <v>97</v>
      </c>
      <c r="AY61" s="65">
        <v>45678</v>
      </c>
      <c r="AZ61" s="66"/>
      <c r="BH61" s="66">
        <f>+AI61+BF61</f>
        <v>326</v>
      </c>
      <c r="BI61" s="87">
        <f>+AH61+BG61</f>
        <v>98886667</v>
      </c>
      <c r="BJ61" s="86">
        <f t="shared" si="4"/>
        <v>9100000.0306748468</v>
      </c>
      <c r="BK61" s="65">
        <v>46007</v>
      </c>
      <c r="BP61" s="67">
        <f>NETWORKDAYS.INTL(E61,AN61,1,Hoja1!C62:C79)-1</f>
        <v>2</v>
      </c>
      <c r="BQ61" s="188"/>
      <c r="BR61" s="69" t="b">
        <f t="shared" si="1"/>
        <v>0</v>
      </c>
    </row>
    <row r="62" spans="1:70" s="70" customFormat="1" ht="150" customHeight="1">
      <c r="A62" s="62">
        <v>60</v>
      </c>
      <c r="B62" s="63" t="s">
        <v>676</v>
      </c>
      <c r="C62" s="60" t="s">
        <v>677</v>
      </c>
      <c r="D62" s="51" t="s">
        <v>678</v>
      </c>
      <c r="E62" s="52">
        <v>45673</v>
      </c>
      <c r="F62" s="51" t="s">
        <v>73</v>
      </c>
      <c r="G62" s="66" t="s">
        <v>649</v>
      </c>
      <c r="H62" s="51" t="s">
        <v>74</v>
      </c>
      <c r="I62" s="51" t="s">
        <v>75</v>
      </c>
      <c r="J62" s="51" t="s">
        <v>76</v>
      </c>
      <c r="K62" s="51" t="s">
        <v>183</v>
      </c>
      <c r="L62" s="51" t="s">
        <v>612</v>
      </c>
      <c r="M62" s="51" t="s">
        <v>79</v>
      </c>
      <c r="N62" s="51">
        <v>29625</v>
      </c>
      <c r="O62" s="52">
        <v>45663</v>
      </c>
      <c r="P62" s="54">
        <v>95550000</v>
      </c>
      <c r="Q62" s="51" t="s">
        <v>80</v>
      </c>
      <c r="R62" s="53" t="s">
        <v>81</v>
      </c>
      <c r="S62" s="53" t="s">
        <v>81</v>
      </c>
      <c r="T62" s="53" t="s">
        <v>81</v>
      </c>
      <c r="U62" s="82" t="s">
        <v>679</v>
      </c>
      <c r="V62" s="55" t="s">
        <v>83</v>
      </c>
      <c r="W62" s="55">
        <v>1015434289</v>
      </c>
      <c r="X62" s="51">
        <v>1</v>
      </c>
      <c r="Y62" s="66" t="s">
        <v>112</v>
      </c>
      <c r="Z62" s="83">
        <v>33856</v>
      </c>
      <c r="AA62" s="84" t="s">
        <v>85</v>
      </c>
      <c r="AB62" s="66" t="s">
        <v>614</v>
      </c>
      <c r="AC62" s="66" t="s">
        <v>680</v>
      </c>
      <c r="AD62" s="85" t="s">
        <v>681</v>
      </c>
      <c r="AE62" s="84">
        <v>3142587247</v>
      </c>
      <c r="AF62" s="66" t="s">
        <v>682</v>
      </c>
      <c r="AG62" s="64" t="s">
        <v>683</v>
      </c>
      <c r="AH62" s="86">
        <v>95550000</v>
      </c>
      <c r="AI62" s="66">
        <v>315</v>
      </c>
      <c r="AJ62" s="66" t="s">
        <v>91</v>
      </c>
      <c r="AK62" s="66" t="s">
        <v>618</v>
      </c>
      <c r="AL62" s="66">
        <f>+VLOOKUP(AK62,LISTAS!$A$921:$C$989,2,0)</f>
        <v>52153551</v>
      </c>
      <c r="AM62" s="66">
        <f>+VLOOKUP(AK62,LISTAS!$A$921:$C$989,3,0)</f>
        <v>2</v>
      </c>
      <c r="AN62" s="65">
        <v>45674</v>
      </c>
      <c r="AO62" s="66">
        <v>6925</v>
      </c>
      <c r="AP62" s="65">
        <v>45677</v>
      </c>
      <c r="AQ62" s="68" t="s">
        <v>93</v>
      </c>
      <c r="AR62" s="181" t="s">
        <v>94</v>
      </c>
      <c r="AS62" s="65">
        <v>45677</v>
      </c>
      <c r="AT62" s="66" t="s">
        <v>95</v>
      </c>
      <c r="AU62" s="66" t="s">
        <v>684</v>
      </c>
      <c r="AV62" s="65">
        <v>45677</v>
      </c>
      <c r="AW62" s="65">
        <v>45677</v>
      </c>
      <c r="AX62" s="66" t="s">
        <v>97</v>
      </c>
      <c r="AY62" s="65">
        <v>45677</v>
      </c>
      <c r="AZ62" s="66"/>
      <c r="BH62" s="66">
        <f>+AI62+BF62</f>
        <v>315</v>
      </c>
      <c r="BI62" s="87">
        <f>+AH62+BG62</f>
        <v>95550000</v>
      </c>
      <c r="BJ62" s="86">
        <f t="shared" si="4"/>
        <v>9100000</v>
      </c>
      <c r="BK62" s="65">
        <v>45995</v>
      </c>
      <c r="BP62" s="67">
        <f>NETWORKDAYS.INTL(E62,AN62,1,Hoja1!C63:C80)-1</f>
        <v>1</v>
      </c>
      <c r="BQ62" s="188"/>
      <c r="BR62" s="69" t="b">
        <f t="shared" si="1"/>
        <v>0</v>
      </c>
    </row>
    <row r="63" spans="1:70" s="70" customFormat="1" ht="150" customHeight="1">
      <c r="A63" s="62">
        <v>61</v>
      </c>
      <c r="B63" s="63" t="s">
        <v>685</v>
      </c>
      <c r="C63" s="60" t="s">
        <v>686</v>
      </c>
      <c r="D63" s="51" t="s">
        <v>687</v>
      </c>
      <c r="E63" s="52">
        <v>45673</v>
      </c>
      <c r="F63" s="51" t="s">
        <v>73</v>
      </c>
      <c r="G63" s="66">
        <v>80111500</v>
      </c>
      <c r="H63" s="51" t="s">
        <v>74</v>
      </c>
      <c r="I63" s="51" t="s">
        <v>75</v>
      </c>
      <c r="J63" s="51" t="s">
        <v>76</v>
      </c>
      <c r="K63" s="51" t="s">
        <v>183</v>
      </c>
      <c r="L63" s="51" t="s">
        <v>78</v>
      </c>
      <c r="M63" s="51" t="s">
        <v>79</v>
      </c>
      <c r="N63" s="51">
        <v>35625</v>
      </c>
      <c r="O63" s="52">
        <v>45663</v>
      </c>
      <c r="P63" s="54">
        <v>85800000</v>
      </c>
      <c r="Q63" s="51" t="s">
        <v>80</v>
      </c>
      <c r="R63" s="53" t="s">
        <v>81</v>
      </c>
      <c r="S63" s="53" t="s">
        <v>81</v>
      </c>
      <c r="T63" s="53" t="s">
        <v>81</v>
      </c>
      <c r="U63" s="82" t="s">
        <v>688</v>
      </c>
      <c r="V63" s="55" t="s">
        <v>83</v>
      </c>
      <c r="W63" s="55">
        <v>26431272</v>
      </c>
      <c r="X63" s="51">
        <v>0</v>
      </c>
      <c r="Y63" s="66" t="s">
        <v>84</v>
      </c>
      <c r="Z63" s="83">
        <v>31131</v>
      </c>
      <c r="AA63" s="84" t="s">
        <v>85</v>
      </c>
      <c r="AB63" s="66" t="s">
        <v>200</v>
      </c>
      <c r="AC63" s="66" t="s">
        <v>689</v>
      </c>
      <c r="AD63" s="85" t="s">
        <v>690</v>
      </c>
      <c r="AE63" s="84">
        <v>3209033672</v>
      </c>
      <c r="AF63" s="66" t="s">
        <v>691</v>
      </c>
      <c r="AG63" s="64" t="s">
        <v>692</v>
      </c>
      <c r="AH63" s="86">
        <v>85800000</v>
      </c>
      <c r="AI63" s="66">
        <v>330</v>
      </c>
      <c r="AJ63" s="66" t="s">
        <v>91</v>
      </c>
      <c r="AK63" s="66" t="s">
        <v>275</v>
      </c>
      <c r="AL63" s="102">
        <f>+VLOOKUP(AK63,LISTAS!$A$921:$C$989,2,0)</f>
        <v>1049626932</v>
      </c>
      <c r="AM63" s="66">
        <f>+VLOOKUP(AK63,LISTAS!$A$921:$C$989,3,0)</f>
        <v>6</v>
      </c>
      <c r="AN63" s="65">
        <v>45674</v>
      </c>
      <c r="AO63" s="66">
        <v>7425</v>
      </c>
      <c r="AP63" s="65">
        <v>45677</v>
      </c>
      <c r="AQ63" s="68" t="s">
        <v>93</v>
      </c>
      <c r="AR63" s="181" t="s">
        <v>94</v>
      </c>
      <c r="AS63" s="65">
        <v>45677</v>
      </c>
      <c r="AT63" s="66" t="s">
        <v>163</v>
      </c>
      <c r="AU63" s="66" t="s">
        <v>693</v>
      </c>
      <c r="AV63" s="65" t="s">
        <v>694</v>
      </c>
      <c r="AW63" s="65" t="s">
        <v>695</v>
      </c>
      <c r="AX63" s="66" t="s">
        <v>97</v>
      </c>
      <c r="AY63" s="65">
        <v>45677</v>
      </c>
      <c r="AZ63" s="66"/>
      <c r="BH63" s="66">
        <f>+AI63+BF63</f>
        <v>330</v>
      </c>
      <c r="BI63" s="87">
        <f>+AH63+BG63</f>
        <v>85800000</v>
      </c>
      <c r="BJ63" s="86">
        <f t="shared" si="4"/>
        <v>7800000</v>
      </c>
      <c r="BK63" s="65">
        <v>46010</v>
      </c>
      <c r="BP63" s="67">
        <f>NETWORKDAYS.INTL(E63,AN63,1,Hoja1!C64:C81)-1</f>
        <v>1</v>
      </c>
      <c r="BQ63" s="188"/>
      <c r="BR63" s="69" t="b">
        <f t="shared" si="1"/>
        <v>0</v>
      </c>
    </row>
    <row r="64" spans="1:70" s="70" customFormat="1" ht="150" customHeight="1">
      <c r="A64" s="62">
        <v>62</v>
      </c>
      <c r="B64" s="63" t="s">
        <v>696</v>
      </c>
      <c r="C64" s="60" t="s">
        <v>697</v>
      </c>
      <c r="D64" s="51" t="s">
        <v>698</v>
      </c>
      <c r="E64" s="52">
        <v>45673</v>
      </c>
      <c r="F64" s="51" t="s">
        <v>73</v>
      </c>
      <c r="G64" s="66">
        <v>81112002</v>
      </c>
      <c r="H64" s="51" t="s">
        <v>74</v>
      </c>
      <c r="I64" s="51" t="s">
        <v>75</v>
      </c>
      <c r="J64" s="51" t="s">
        <v>76</v>
      </c>
      <c r="K64" s="51" t="s">
        <v>248</v>
      </c>
      <c r="L64" s="51" t="s">
        <v>184</v>
      </c>
      <c r="M64" s="51" t="s">
        <v>185</v>
      </c>
      <c r="N64" s="51">
        <v>8025</v>
      </c>
      <c r="O64" s="52">
        <v>45662</v>
      </c>
      <c r="P64" s="54">
        <v>57200000</v>
      </c>
      <c r="Q64" s="51" t="s">
        <v>432</v>
      </c>
      <c r="R64" s="53" t="s">
        <v>81</v>
      </c>
      <c r="S64" s="53" t="s">
        <v>81</v>
      </c>
      <c r="T64" s="53" t="s">
        <v>81</v>
      </c>
      <c r="U64" s="82" t="s">
        <v>699</v>
      </c>
      <c r="V64" s="55" t="s">
        <v>83</v>
      </c>
      <c r="W64" s="55">
        <v>1136882877</v>
      </c>
      <c r="X64" s="51">
        <v>0</v>
      </c>
      <c r="Y64" s="66" t="s">
        <v>84</v>
      </c>
      <c r="Z64" s="83">
        <v>33247</v>
      </c>
      <c r="AA64" s="84" t="s">
        <v>85</v>
      </c>
      <c r="AB64" s="66" t="s">
        <v>700</v>
      </c>
      <c r="AC64" s="66" t="s">
        <v>87</v>
      </c>
      <c r="AD64" s="85" t="s">
        <v>701</v>
      </c>
      <c r="AE64" s="84">
        <v>3017258661</v>
      </c>
      <c r="AF64" s="66" t="s">
        <v>702</v>
      </c>
      <c r="AG64" s="64" t="s">
        <v>703</v>
      </c>
      <c r="AH64" s="86">
        <v>57200000</v>
      </c>
      <c r="AI64" s="66">
        <v>330</v>
      </c>
      <c r="AJ64" s="66" t="s">
        <v>91</v>
      </c>
      <c r="AK64" s="66" t="s">
        <v>704</v>
      </c>
      <c r="AL64" s="66">
        <f>+VLOOKUP(AK64,LISTAS!$A$921:$C$989,2,0)</f>
        <v>52490298</v>
      </c>
      <c r="AM64" s="66">
        <f>+VLOOKUP(AK64,LISTAS!$A$921:$C$989,3,0)</f>
        <v>8</v>
      </c>
      <c r="AN64" s="65">
        <v>45674</v>
      </c>
      <c r="AO64" s="66">
        <v>6225</v>
      </c>
      <c r="AP64" s="65">
        <v>45677</v>
      </c>
      <c r="AQ64" s="68" t="s">
        <v>93</v>
      </c>
      <c r="AR64" s="181" t="s">
        <v>94</v>
      </c>
      <c r="AS64" s="65">
        <v>45677</v>
      </c>
      <c r="AT64" s="66" t="s">
        <v>95</v>
      </c>
      <c r="AU64" s="66" t="s">
        <v>705</v>
      </c>
      <c r="AV64" s="65">
        <v>45677</v>
      </c>
      <c r="AW64" s="65">
        <v>45677</v>
      </c>
      <c r="AX64" s="66" t="s">
        <v>97</v>
      </c>
      <c r="AY64" s="65">
        <v>45679</v>
      </c>
      <c r="AZ64" s="66"/>
      <c r="BH64" s="66">
        <f>+AI64+BF64</f>
        <v>330</v>
      </c>
      <c r="BI64" s="87">
        <f>+AH64+BG64</f>
        <v>57200000</v>
      </c>
      <c r="BJ64" s="86">
        <f t="shared" si="4"/>
        <v>5200000</v>
      </c>
      <c r="BK64" s="65">
        <v>46012</v>
      </c>
      <c r="BP64" s="67">
        <f>NETWORKDAYS.INTL(E64,AN64,1,Hoja1!C65:C82)-1</f>
        <v>1</v>
      </c>
      <c r="BQ64" s="188"/>
      <c r="BR64" s="69" t="b">
        <f t="shared" si="1"/>
        <v>0</v>
      </c>
    </row>
    <row r="65" spans="1:70" s="70" customFormat="1" ht="150" customHeight="1">
      <c r="A65" s="62">
        <v>63</v>
      </c>
      <c r="B65" s="63" t="s">
        <v>706</v>
      </c>
      <c r="C65" s="60" t="s">
        <v>707</v>
      </c>
      <c r="D65" s="51" t="s">
        <v>708</v>
      </c>
      <c r="E65" s="52">
        <v>45673</v>
      </c>
      <c r="F65" s="51" t="s">
        <v>73</v>
      </c>
      <c r="G65" s="66">
        <v>81112002</v>
      </c>
      <c r="H65" s="51" t="s">
        <v>74</v>
      </c>
      <c r="I65" s="51" t="s">
        <v>75</v>
      </c>
      <c r="J65" s="51" t="s">
        <v>76</v>
      </c>
      <c r="K65" s="51" t="s">
        <v>248</v>
      </c>
      <c r="L65" s="51" t="s">
        <v>184</v>
      </c>
      <c r="M65" s="51" t="s">
        <v>185</v>
      </c>
      <c r="N65" s="51">
        <v>6325</v>
      </c>
      <c r="O65" s="52">
        <v>45662</v>
      </c>
      <c r="P65" s="54">
        <v>57200000</v>
      </c>
      <c r="Q65" s="51" t="s">
        <v>432</v>
      </c>
      <c r="R65" s="53" t="s">
        <v>81</v>
      </c>
      <c r="S65" s="53" t="s">
        <v>81</v>
      </c>
      <c r="T65" s="53" t="s">
        <v>81</v>
      </c>
      <c r="U65" s="82" t="s">
        <v>709</v>
      </c>
      <c r="V65" s="55" t="s">
        <v>83</v>
      </c>
      <c r="W65" s="55">
        <v>1069901224</v>
      </c>
      <c r="X65" s="51">
        <v>1</v>
      </c>
      <c r="Y65" s="66" t="s">
        <v>112</v>
      </c>
      <c r="Z65" s="83">
        <v>35857</v>
      </c>
      <c r="AA65" s="84" t="s">
        <v>85</v>
      </c>
      <c r="AB65" s="66" t="s">
        <v>434</v>
      </c>
      <c r="AC65" s="66" t="s">
        <v>87</v>
      </c>
      <c r="AD65" s="85" t="s">
        <v>710</v>
      </c>
      <c r="AE65" s="84">
        <v>3154868949</v>
      </c>
      <c r="AF65" s="66" t="s">
        <v>711</v>
      </c>
      <c r="AG65" s="64" t="s">
        <v>703</v>
      </c>
      <c r="AH65" s="86">
        <v>57200000</v>
      </c>
      <c r="AI65" s="66">
        <v>330</v>
      </c>
      <c r="AJ65" s="66" t="s">
        <v>91</v>
      </c>
      <c r="AK65" s="66" t="s">
        <v>704</v>
      </c>
      <c r="AL65" s="66">
        <f>+VLOOKUP(AK65,LISTAS!$A$921:$C$989,2,0)</f>
        <v>52490298</v>
      </c>
      <c r="AM65" s="66">
        <f>+VLOOKUP(AK65,LISTAS!$A$921:$C$989,3,0)</f>
        <v>8</v>
      </c>
      <c r="AN65" s="65">
        <v>45674</v>
      </c>
      <c r="AO65" s="66">
        <v>6325</v>
      </c>
      <c r="AP65" s="65">
        <v>45677</v>
      </c>
      <c r="AQ65" s="68" t="s">
        <v>93</v>
      </c>
      <c r="AR65" s="181" t="s">
        <v>94</v>
      </c>
      <c r="AS65" s="65">
        <v>45677</v>
      </c>
      <c r="AT65" s="66" t="s">
        <v>95</v>
      </c>
      <c r="AU65" s="66" t="s">
        <v>712</v>
      </c>
      <c r="AV65" s="65">
        <v>45678</v>
      </c>
      <c r="AW65" s="65">
        <v>45679</v>
      </c>
      <c r="AX65" s="66" t="s">
        <v>97</v>
      </c>
      <c r="AY65" s="65">
        <v>45679</v>
      </c>
      <c r="AZ65" s="66"/>
      <c r="BH65" s="66">
        <f>+AI65+BF65</f>
        <v>330</v>
      </c>
      <c r="BI65" s="87">
        <f>+AH65+BG65</f>
        <v>57200000</v>
      </c>
      <c r="BJ65" s="86">
        <f t="shared" ref="BJ65:BJ88" si="5">+BI65/(BH65/30)</f>
        <v>5200000</v>
      </c>
      <c r="BK65" s="65">
        <v>46012</v>
      </c>
      <c r="BP65" s="67">
        <f>NETWORKDAYS.INTL(E65,AN65,1,Hoja1!C66:C83)-1</f>
        <v>1</v>
      </c>
      <c r="BQ65" s="188"/>
      <c r="BR65" s="69" t="b">
        <f t="shared" si="1"/>
        <v>0</v>
      </c>
    </row>
    <row r="66" spans="1:70" s="70" customFormat="1" ht="150" customHeight="1">
      <c r="A66" s="62">
        <v>64</v>
      </c>
      <c r="B66" s="63" t="s">
        <v>713</v>
      </c>
      <c r="C66" s="60" t="s">
        <v>714</v>
      </c>
      <c r="D66" s="51" t="s">
        <v>715</v>
      </c>
      <c r="E66" s="52">
        <v>45673</v>
      </c>
      <c r="F66" s="51" t="s">
        <v>73</v>
      </c>
      <c r="G66" s="66" t="s">
        <v>455</v>
      </c>
      <c r="H66" s="51" t="s">
        <v>74</v>
      </c>
      <c r="I66" s="51" t="s">
        <v>75</v>
      </c>
      <c r="J66" s="51" t="s">
        <v>76</v>
      </c>
      <c r="K66" s="51" t="s">
        <v>209</v>
      </c>
      <c r="L66" s="51" t="s">
        <v>184</v>
      </c>
      <c r="M66" s="51" t="s">
        <v>456</v>
      </c>
      <c r="N66" s="51">
        <v>2025</v>
      </c>
      <c r="O66" s="52">
        <v>45660</v>
      </c>
      <c r="P66" s="54">
        <v>107250000</v>
      </c>
      <c r="Q66" s="51" t="s">
        <v>517</v>
      </c>
      <c r="R66" s="53" t="s">
        <v>81</v>
      </c>
      <c r="S66" s="53" t="s">
        <v>81</v>
      </c>
      <c r="T66" s="53" t="s">
        <v>81</v>
      </c>
      <c r="U66" s="82" t="s">
        <v>716</v>
      </c>
      <c r="V66" s="55" t="s">
        <v>83</v>
      </c>
      <c r="W66" s="55">
        <v>53052862</v>
      </c>
      <c r="X66" s="51">
        <v>8</v>
      </c>
      <c r="Y66" s="66" t="s">
        <v>84</v>
      </c>
      <c r="Z66" s="83">
        <v>30747</v>
      </c>
      <c r="AA66" s="84" t="s">
        <v>85</v>
      </c>
      <c r="AB66" s="66" t="s">
        <v>222</v>
      </c>
      <c r="AC66" s="66" t="s">
        <v>378</v>
      </c>
      <c r="AD66" s="85" t="s">
        <v>717</v>
      </c>
      <c r="AE66" s="84">
        <v>3124049688</v>
      </c>
      <c r="AF66" s="66" t="s">
        <v>718</v>
      </c>
      <c r="AG66" s="64" t="s">
        <v>719</v>
      </c>
      <c r="AH66" s="86">
        <v>107250000</v>
      </c>
      <c r="AI66" s="66">
        <v>330</v>
      </c>
      <c r="AJ66" s="66" t="s">
        <v>91</v>
      </c>
      <c r="AK66" s="66" t="s">
        <v>463</v>
      </c>
      <c r="AL66" s="66">
        <f>+VLOOKUP(AK66,LISTAS!$A$921:$C$989,2,0)</f>
        <v>91496098</v>
      </c>
      <c r="AM66" s="66">
        <f>+VLOOKUP(AK66,LISTAS!$A$921:$C$989,3,0)</f>
        <v>0</v>
      </c>
      <c r="AN66" s="65">
        <v>45674</v>
      </c>
      <c r="AO66" s="66">
        <v>6125</v>
      </c>
      <c r="AP66" s="65">
        <v>45677</v>
      </c>
      <c r="AQ66" s="68" t="s">
        <v>93</v>
      </c>
      <c r="AR66" s="181" t="s">
        <v>94</v>
      </c>
      <c r="AS66" s="65">
        <v>45677</v>
      </c>
      <c r="AT66" s="66" t="s">
        <v>95</v>
      </c>
      <c r="AU66" s="66" t="s">
        <v>720</v>
      </c>
      <c r="AV66" s="65">
        <v>45675</v>
      </c>
      <c r="AW66" s="65">
        <v>45677</v>
      </c>
      <c r="AX66" s="66" t="s">
        <v>97</v>
      </c>
      <c r="AY66" s="65">
        <v>45677</v>
      </c>
      <c r="AZ66" s="66"/>
      <c r="BH66" s="66">
        <f>+AI66+BF66</f>
        <v>330</v>
      </c>
      <c r="BI66" s="87">
        <f>+AH66+BG66</f>
        <v>107250000</v>
      </c>
      <c r="BJ66" s="86">
        <f t="shared" si="5"/>
        <v>9750000</v>
      </c>
      <c r="BK66" s="65">
        <v>46010</v>
      </c>
      <c r="BP66" s="67">
        <f>NETWORKDAYS.INTL(E66,AN66,1,Hoja1!C67:C84)-1</f>
        <v>1</v>
      </c>
      <c r="BQ66" s="188"/>
      <c r="BR66" s="69" t="b">
        <f t="shared" ref="BR66:BR129" si="6">+LEN(AF66)&gt;390</f>
        <v>0</v>
      </c>
    </row>
    <row r="67" spans="1:70" s="70" customFormat="1" ht="150" customHeight="1">
      <c r="A67" s="62">
        <v>65</v>
      </c>
      <c r="B67" s="63" t="s">
        <v>721</v>
      </c>
      <c r="C67" s="60" t="s">
        <v>722</v>
      </c>
      <c r="D67" s="51" t="s">
        <v>723</v>
      </c>
      <c r="E67" s="52">
        <v>45673</v>
      </c>
      <c r="F67" s="51" t="s">
        <v>73</v>
      </c>
      <c r="G67" s="66" t="s">
        <v>455</v>
      </c>
      <c r="H67" s="51" t="s">
        <v>74</v>
      </c>
      <c r="I67" s="51" t="s">
        <v>75</v>
      </c>
      <c r="J67" s="51" t="s">
        <v>76</v>
      </c>
      <c r="K67" s="51" t="s">
        <v>248</v>
      </c>
      <c r="L67" s="51" t="s">
        <v>184</v>
      </c>
      <c r="M67" s="51" t="s">
        <v>185</v>
      </c>
      <c r="N67" s="51">
        <v>18125</v>
      </c>
      <c r="O67" s="52">
        <v>45663</v>
      </c>
      <c r="P67" s="54">
        <v>121550000</v>
      </c>
      <c r="Q67" s="51" t="s">
        <v>477</v>
      </c>
      <c r="R67" s="53" t="s">
        <v>81</v>
      </c>
      <c r="S67" s="53" t="s">
        <v>81</v>
      </c>
      <c r="T67" s="53" t="s">
        <v>81</v>
      </c>
      <c r="U67" s="82" t="s">
        <v>724</v>
      </c>
      <c r="V67" s="55" t="s">
        <v>83</v>
      </c>
      <c r="W67" s="55">
        <v>88271652</v>
      </c>
      <c r="X67" s="51">
        <v>4</v>
      </c>
      <c r="Y67" s="66" t="s">
        <v>112</v>
      </c>
      <c r="Z67" s="83">
        <v>30764</v>
      </c>
      <c r="AA67" s="84" t="s">
        <v>85</v>
      </c>
      <c r="AB67" s="66" t="s">
        <v>188</v>
      </c>
      <c r="AC67" s="66" t="s">
        <v>189</v>
      </c>
      <c r="AD67" s="85" t="s">
        <v>725</v>
      </c>
      <c r="AE67" s="84" t="s">
        <v>726</v>
      </c>
      <c r="AF67" s="66" t="s">
        <v>727</v>
      </c>
      <c r="AG67" s="64" t="s">
        <v>728</v>
      </c>
      <c r="AH67" s="86">
        <v>121550000</v>
      </c>
      <c r="AI67" s="66">
        <v>330</v>
      </c>
      <c r="AJ67" s="66" t="s">
        <v>91</v>
      </c>
      <c r="AK67" s="66" t="s">
        <v>463</v>
      </c>
      <c r="AL67" s="66">
        <f>+VLOOKUP(AK67,LISTAS!$A$921:$C$989,2,0)</f>
        <v>91496098</v>
      </c>
      <c r="AM67" s="66">
        <f>+VLOOKUP(AK67,LISTAS!$A$921:$C$989,3,0)</f>
        <v>0</v>
      </c>
      <c r="AN67" s="65">
        <v>45674</v>
      </c>
      <c r="AO67" s="66">
        <v>6425</v>
      </c>
      <c r="AP67" s="65">
        <v>45677</v>
      </c>
      <c r="AQ67" s="68" t="s">
        <v>93</v>
      </c>
      <c r="AR67" s="181" t="s">
        <v>94</v>
      </c>
      <c r="AS67" s="65">
        <v>45677</v>
      </c>
      <c r="AT67" s="66" t="s">
        <v>163</v>
      </c>
      <c r="AU67" s="66" t="s">
        <v>729</v>
      </c>
      <c r="AV67" s="65">
        <v>45677</v>
      </c>
      <c r="AW67" s="65">
        <v>45677</v>
      </c>
      <c r="AX67" s="66" t="s">
        <v>97</v>
      </c>
      <c r="AY67" s="65">
        <v>45677</v>
      </c>
      <c r="AZ67" s="66"/>
      <c r="BH67" s="66">
        <f>+AI67+BF67</f>
        <v>330</v>
      </c>
      <c r="BI67" s="87">
        <f>+AH67+BG67</f>
        <v>121550000</v>
      </c>
      <c r="BJ67" s="86">
        <f t="shared" si="5"/>
        <v>11050000</v>
      </c>
      <c r="BK67" s="65">
        <v>46010</v>
      </c>
      <c r="BP67" s="67">
        <f>NETWORKDAYS.INTL(E67,AN67,1,Hoja1!C68:C85)-1</f>
        <v>1</v>
      </c>
      <c r="BQ67" s="188"/>
      <c r="BR67" s="69" t="b">
        <f t="shared" si="6"/>
        <v>0</v>
      </c>
    </row>
    <row r="68" spans="1:70" s="70" customFormat="1" ht="150" customHeight="1">
      <c r="A68" s="62">
        <v>66</v>
      </c>
      <c r="B68" s="63" t="s">
        <v>730</v>
      </c>
      <c r="C68" s="60" t="s">
        <v>731</v>
      </c>
      <c r="D68" s="51" t="s">
        <v>732</v>
      </c>
      <c r="E68" s="52">
        <v>45673</v>
      </c>
      <c r="F68" s="51" t="s">
        <v>73</v>
      </c>
      <c r="G68" s="66">
        <v>81111500</v>
      </c>
      <c r="H68" s="51" t="s">
        <v>74</v>
      </c>
      <c r="I68" s="51" t="s">
        <v>75</v>
      </c>
      <c r="J68" s="51" t="s">
        <v>76</v>
      </c>
      <c r="K68" s="51" t="s">
        <v>183</v>
      </c>
      <c r="L68" s="51" t="s">
        <v>184</v>
      </c>
      <c r="M68" s="51" t="s">
        <v>185</v>
      </c>
      <c r="N68" s="51">
        <v>4125</v>
      </c>
      <c r="O68" s="52">
        <v>45661</v>
      </c>
      <c r="P68" s="54">
        <v>78650000</v>
      </c>
      <c r="Q68" s="51" t="s">
        <v>220</v>
      </c>
      <c r="R68" s="53" t="s">
        <v>81</v>
      </c>
      <c r="S68" s="53" t="s">
        <v>81</v>
      </c>
      <c r="T68" s="53" t="s">
        <v>81</v>
      </c>
      <c r="U68" s="82" t="s">
        <v>733</v>
      </c>
      <c r="V68" s="55" t="s">
        <v>83</v>
      </c>
      <c r="W68" s="55">
        <v>52363085</v>
      </c>
      <c r="X68" s="51">
        <v>2</v>
      </c>
      <c r="Y68" s="66" t="s">
        <v>84</v>
      </c>
      <c r="Z68" s="83">
        <v>27815</v>
      </c>
      <c r="AA68" s="84" t="s">
        <v>85</v>
      </c>
      <c r="AB68" s="66" t="s">
        <v>188</v>
      </c>
      <c r="AC68" s="66" t="s">
        <v>87</v>
      </c>
      <c r="AD68" s="85" t="s">
        <v>734</v>
      </c>
      <c r="AE68" s="84">
        <v>3104848350</v>
      </c>
      <c r="AF68" s="66" t="s">
        <v>735</v>
      </c>
      <c r="AG68" s="64" t="s">
        <v>736</v>
      </c>
      <c r="AH68" s="86">
        <v>78650000</v>
      </c>
      <c r="AI68" s="66">
        <v>330</v>
      </c>
      <c r="AJ68" s="66" t="s">
        <v>91</v>
      </c>
      <c r="AK68" s="66" t="s">
        <v>226</v>
      </c>
      <c r="AL68" s="66">
        <f>+VLOOKUP(AK68,LISTAS!$A$921:$C$989,2,0)</f>
        <v>1018424588</v>
      </c>
      <c r="AM68" s="66">
        <f>+VLOOKUP(AK68,LISTAS!$A$921:$C$989,3,0)</f>
        <v>5</v>
      </c>
      <c r="AN68" s="65">
        <v>45674</v>
      </c>
      <c r="AO68" s="66">
        <v>6625</v>
      </c>
      <c r="AP68" s="65">
        <v>45677</v>
      </c>
      <c r="AQ68" s="68" t="s">
        <v>93</v>
      </c>
      <c r="AR68" s="181" t="s">
        <v>94</v>
      </c>
      <c r="AS68" s="65">
        <v>45677</v>
      </c>
      <c r="AT68" s="66" t="s">
        <v>95</v>
      </c>
      <c r="AU68" s="66" t="s">
        <v>737</v>
      </c>
      <c r="AV68" s="65">
        <v>45675</v>
      </c>
      <c r="AW68" s="65">
        <v>45677</v>
      </c>
      <c r="AX68" s="66" t="s">
        <v>97</v>
      </c>
      <c r="AY68" s="65">
        <v>45677</v>
      </c>
      <c r="AZ68" s="66"/>
      <c r="BH68" s="66">
        <f>+AI68+BF68</f>
        <v>330</v>
      </c>
      <c r="BI68" s="87">
        <f>+AH68+BG68</f>
        <v>78650000</v>
      </c>
      <c r="BJ68" s="86">
        <f t="shared" si="5"/>
        <v>7150000</v>
      </c>
      <c r="BK68" s="65">
        <v>46010</v>
      </c>
      <c r="BP68" s="67">
        <f>NETWORKDAYS.INTL(E68,AN68,1,Hoja1!C69:C86)-1</f>
        <v>1</v>
      </c>
      <c r="BQ68" s="188"/>
      <c r="BR68" s="69" t="b">
        <f t="shared" si="6"/>
        <v>0</v>
      </c>
    </row>
    <row r="69" spans="1:70" s="70" customFormat="1" ht="150" customHeight="1">
      <c r="A69" s="62">
        <v>67</v>
      </c>
      <c r="B69" s="63" t="s">
        <v>738</v>
      </c>
      <c r="C69" s="60" t="s">
        <v>739</v>
      </c>
      <c r="D69" s="51" t="s">
        <v>740</v>
      </c>
      <c r="E69" s="52">
        <v>45673</v>
      </c>
      <c r="F69" s="51" t="s">
        <v>73</v>
      </c>
      <c r="G69" s="66">
        <v>81112002</v>
      </c>
      <c r="H69" s="51" t="s">
        <v>74</v>
      </c>
      <c r="I69" s="51" t="s">
        <v>75</v>
      </c>
      <c r="J69" s="51" t="s">
        <v>76</v>
      </c>
      <c r="K69" s="51" t="s">
        <v>248</v>
      </c>
      <c r="L69" s="51" t="s">
        <v>184</v>
      </c>
      <c r="M69" s="51" t="s">
        <v>185</v>
      </c>
      <c r="N69" s="51">
        <v>15925</v>
      </c>
      <c r="O69" s="52">
        <v>45662</v>
      </c>
      <c r="P69" s="54">
        <v>57200000</v>
      </c>
      <c r="Q69" s="51" t="s">
        <v>432</v>
      </c>
      <c r="R69" s="53" t="s">
        <v>81</v>
      </c>
      <c r="S69" s="53" t="s">
        <v>81</v>
      </c>
      <c r="T69" s="53" t="s">
        <v>81</v>
      </c>
      <c r="U69" s="82" t="s">
        <v>741</v>
      </c>
      <c r="V69" s="55" t="s">
        <v>83</v>
      </c>
      <c r="W69" s="55">
        <v>1001289198</v>
      </c>
      <c r="X69" s="51">
        <v>5</v>
      </c>
      <c r="Y69" s="66" t="s">
        <v>112</v>
      </c>
      <c r="Z69" s="83">
        <v>37116</v>
      </c>
      <c r="AA69" s="84" t="s">
        <v>85</v>
      </c>
      <c r="AB69" s="66" t="s">
        <v>434</v>
      </c>
      <c r="AC69" s="66" t="s">
        <v>87</v>
      </c>
      <c r="AD69" s="85" t="s">
        <v>742</v>
      </c>
      <c r="AE69" s="84">
        <v>3505111644</v>
      </c>
      <c r="AF69" s="66" t="s">
        <v>743</v>
      </c>
      <c r="AG69" s="64" t="s">
        <v>744</v>
      </c>
      <c r="AH69" s="86">
        <v>57200000</v>
      </c>
      <c r="AI69" s="66">
        <v>330</v>
      </c>
      <c r="AJ69" s="66" t="s">
        <v>91</v>
      </c>
      <c r="AK69" s="66" t="s">
        <v>704</v>
      </c>
      <c r="AL69" s="66">
        <f>+VLOOKUP(AK69,LISTAS!$A$921:$C$989,2,0)</f>
        <v>52490298</v>
      </c>
      <c r="AM69" s="66">
        <f>+VLOOKUP(AK69,LISTAS!$A$921:$C$989,3,0)</f>
        <v>8</v>
      </c>
      <c r="AN69" s="65">
        <v>45677</v>
      </c>
      <c r="AO69" s="66">
        <v>7625</v>
      </c>
      <c r="AP69" s="65">
        <v>45677</v>
      </c>
      <c r="AQ69" s="68" t="s">
        <v>93</v>
      </c>
      <c r="AR69" s="181" t="s">
        <v>94</v>
      </c>
      <c r="AS69" s="65">
        <v>45677</v>
      </c>
      <c r="AT69" s="66" t="s">
        <v>745</v>
      </c>
      <c r="AU69" s="66" t="s">
        <v>746</v>
      </c>
      <c r="AV69" s="65">
        <v>45678</v>
      </c>
      <c r="AW69" s="65">
        <v>45680</v>
      </c>
      <c r="AX69" s="66" t="s">
        <v>97</v>
      </c>
      <c r="AY69" s="65">
        <v>45680</v>
      </c>
      <c r="AZ69" s="66"/>
      <c r="BH69" s="66">
        <f>+AI69+BF69</f>
        <v>330</v>
      </c>
      <c r="BI69" s="87">
        <f>+AH69+BG69</f>
        <v>57200000</v>
      </c>
      <c r="BJ69" s="86">
        <f t="shared" si="5"/>
        <v>5200000</v>
      </c>
      <c r="BK69" s="65">
        <v>46013</v>
      </c>
      <c r="BP69" s="67">
        <f>NETWORKDAYS.INTL(E69,AN69,1,Hoja1!C70:C87)-1</f>
        <v>2</v>
      </c>
      <c r="BQ69" s="188"/>
      <c r="BR69" s="69" t="b">
        <f t="shared" si="6"/>
        <v>0</v>
      </c>
    </row>
    <row r="70" spans="1:70" s="70" customFormat="1" ht="150" customHeight="1">
      <c r="A70" s="62">
        <v>68</v>
      </c>
      <c r="B70" s="63" t="s">
        <v>747</v>
      </c>
      <c r="C70" s="60" t="s">
        <v>748</v>
      </c>
      <c r="D70" s="51" t="s">
        <v>749</v>
      </c>
      <c r="E70" s="52">
        <v>45673</v>
      </c>
      <c r="F70" s="51" t="s">
        <v>73</v>
      </c>
      <c r="G70" s="66">
        <v>81112002</v>
      </c>
      <c r="H70" s="51" t="s">
        <v>74</v>
      </c>
      <c r="I70" s="51" t="s">
        <v>75</v>
      </c>
      <c r="J70" s="51" t="s">
        <v>76</v>
      </c>
      <c r="K70" s="51" t="s">
        <v>248</v>
      </c>
      <c r="L70" s="51" t="s">
        <v>184</v>
      </c>
      <c r="M70" s="51" t="s">
        <v>185</v>
      </c>
      <c r="N70" s="51">
        <v>36325</v>
      </c>
      <c r="O70" s="52">
        <v>45663</v>
      </c>
      <c r="P70" s="54">
        <v>84500000</v>
      </c>
      <c r="Q70" s="51" t="s">
        <v>750</v>
      </c>
      <c r="R70" s="53" t="s">
        <v>81</v>
      </c>
      <c r="S70" s="53" t="s">
        <v>81</v>
      </c>
      <c r="T70" s="53" t="s">
        <v>81</v>
      </c>
      <c r="U70" s="82" t="s">
        <v>751</v>
      </c>
      <c r="V70" s="55" t="s">
        <v>83</v>
      </c>
      <c r="W70" s="55">
        <v>1010243139</v>
      </c>
      <c r="X70" s="51">
        <v>5</v>
      </c>
      <c r="Y70" s="66" t="s">
        <v>112</v>
      </c>
      <c r="Z70" s="83">
        <v>36130</v>
      </c>
      <c r="AA70" s="84" t="s">
        <v>85</v>
      </c>
      <c r="AB70" s="66" t="s">
        <v>434</v>
      </c>
      <c r="AC70" s="66" t="s">
        <v>445</v>
      </c>
      <c r="AD70" s="85" t="s">
        <v>752</v>
      </c>
      <c r="AE70" s="84">
        <v>3209562159</v>
      </c>
      <c r="AF70" s="66" t="s">
        <v>753</v>
      </c>
      <c r="AG70" s="64" t="s">
        <v>754</v>
      </c>
      <c r="AH70" s="86">
        <v>84500000</v>
      </c>
      <c r="AI70" s="66">
        <v>300</v>
      </c>
      <c r="AJ70" s="66" t="s">
        <v>91</v>
      </c>
      <c r="AK70" s="66" t="s">
        <v>755</v>
      </c>
      <c r="AL70" s="66">
        <f>+VLOOKUP(AK70,LISTAS!$A$921:$C$989,2,0)</f>
        <v>35393962</v>
      </c>
      <c r="AM70" s="66">
        <f>+VLOOKUP(AK70,LISTAS!$A$921:$C$989,3,0)</f>
        <v>3</v>
      </c>
      <c r="AN70" s="65">
        <v>45677</v>
      </c>
      <c r="AO70" s="66">
        <v>7825</v>
      </c>
      <c r="AP70" s="65">
        <v>45677</v>
      </c>
      <c r="AQ70" s="68" t="s">
        <v>93</v>
      </c>
      <c r="AR70" s="181" t="s">
        <v>94</v>
      </c>
      <c r="AS70" s="65">
        <v>45677</v>
      </c>
      <c r="AT70" s="66" t="s">
        <v>95</v>
      </c>
      <c r="AU70" s="66" t="s">
        <v>756</v>
      </c>
      <c r="AV70" s="65">
        <v>45678</v>
      </c>
      <c r="AW70" s="65">
        <v>45678</v>
      </c>
      <c r="AX70" s="66" t="s">
        <v>97</v>
      </c>
      <c r="AY70" s="65">
        <v>45678</v>
      </c>
      <c r="AZ70" s="66"/>
      <c r="BH70" s="66">
        <f>+AI70+BF70</f>
        <v>300</v>
      </c>
      <c r="BI70" s="87">
        <f>+AH70+BG70</f>
        <v>84500000</v>
      </c>
      <c r="BJ70" s="86">
        <f t="shared" si="5"/>
        <v>8450000</v>
      </c>
      <c r="BK70" s="65">
        <v>45981</v>
      </c>
      <c r="BP70" s="67">
        <f>NETWORKDAYS.INTL(E70,AN70,1,Hoja1!C71:C88)-1</f>
        <v>2</v>
      </c>
      <c r="BQ70" s="188"/>
      <c r="BR70" s="69" t="b">
        <f t="shared" si="6"/>
        <v>0</v>
      </c>
    </row>
    <row r="71" spans="1:70" s="70" customFormat="1" ht="150" customHeight="1">
      <c r="A71" s="62">
        <v>69</v>
      </c>
      <c r="B71" s="63" t="s">
        <v>757</v>
      </c>
      <c r="C71" s="60" t="s">
        <v>758</v>
      </c>
      <c r="D71" s="51" t="s">
        <v>759</v>
      </c>
      <c r="E71" s="52">
        <v>45673</v>
      </c>
      <c r="F71" s="51" t="s">
        <v>73</v>
      </c>
      <c r="G71" s="66" t="s">
        <v>455</v>
      </c>
      <c r="H71" s="51" t="s">
        <v>74</v>
      </c>
      <c r="I71" s="51" t="s">
        <v>75</v>
      </c>
      <c r="J71" s="51" t="s">
        <v>76</v>
      </c>
      <c r="K71" s="51" t="s">
        <v>248</v>
      </c>
      <c r="L71" s="51" t="s">
        <v>184</v>
      </c>
      <c r="M71" s="51" t="s">
        <v>456</v>
      </c>
      <c r="N71" s="51">
        <v>4525</v>
      </c>
      <c r="O71" s="52">
        <v>45661</v>
      </c>
      <c r="P71" s="54">
        <v>114400000</v>
      </c>
      <c r="Q71" s="51" t="s">
        <v>517</v>
      </c>
      <c r="R71" s="53" t="s">
        <v>81</v>
      </c>
      <c r="S71" s="53" t="s">
        <v>81</v>
      </c>
      <c r="T71" s="53" t="s">
        <v>81</v>
      </c>
      <c r="U71" s="82" t="s">
        <v>760</v>
      </c>
      <c r="V71" s="55" t="s">
        <v>83</v>
      </c>
      <c r="W71" s="55">
        <v>52514087</v>
      </c>
      <c r="X71" s="51">
        <v>6</v>
      </c>
      <c r="Y71" s="66" t="s">
        <v>84</v>
      </c>
      <c r="Z71" s="83">
        <v>28829</v>
      </c>
      <c r="AA71" s="84" t="s">
        <v>85</v>
      </c>
      <c r="AB71" s="66" t="s">
        <v>700</v>
      </c>
      <c r="AC71" s="66" t="s">
        <v>761</v>
      </c>
      <c r="AD71" s="85" t="s">
        <v>762</v>
      </c>
      <c r="AE71" s="84">
        <v>3005504059</v>
      </c>
      <c r="AF71" s="66" t="s">
        <v>763</v>
      </c>
      <c r="AG71" s="64" t="s">
        <v>764</v>
      </c>
      <c r="AH71" s="86">
        <v>114400000</v>
      </c>
      <c r="AI71" s="66">
        <v>330</v>
      </c>
      <c r="AJ71" s="66" t="s">
        <v>91</v>
      </c>
      <c r="AK71" s="66" t="s">
        <v>463</v>
      </c>
      <c r="AL71" s="66">
        <f>+VLOOKUP(AK71,LISTAS!$A$921:$C$989,2,0)</f>
        <v>91496098</v>
      </c>
      <c r="AM71" s="66">
        <f>+VLOOKUP(AK71,LISTAS!$A$921:$C$989,3,0)</f>
        <v>0</v>
      </c>
      <c r="AN71" s="65">
        <v>45677</v>
      </c>
      <c r="AO71" s="66">
        <v>7725</v>
      </c>
      <c r="AP71" s="65">
        <v>45677</v>
      </c>
      <c r="AQ71" s="68" t="s">
        <v>93</v>
      </c>
      <c r="AR71" s="181" t="s">
        <v>94</v>
      </c>
      <c r="AS71" s="65">
        <v>45677</v>
      </c>
      <c r="AT71" s="66" t="s">
        <v>95</v>
      </c>
      <c r="AU71" s="66" t="s">
        <v>765</v>
      </c>
      <c r="AV71" s="65">
        <v>45677</v>
      </c>
      <c r="AW71" s="65">
        <v>45677</v>
      </c>
      <c r="AX71" s="66" t="s">
        <v>97</v>
      </c>
      <c r="AY71" s="65">
        <v>45677</v>
      </c>
      <c r="AZ71" s="66"/>
      <c r="BH71" s="66">
        <f>+AI71+BF71</f>
        <v>330</v>
      </c>
      <c r="BI71" s="87">
        <f>+AH71+BG71</f>
        <v>114400000</v>
      </c>
      <c r="BJ71" s="86">
        <f t="shared" si="5"/>
        <v>10400000</v>
      </c>
      <c r="BK71" s="65">
        <v>46010</v>
      </c>
      <c r="BP71" s="67">
        <f>NETWORKDAYS.INTL(E71,AN71,1,Hoja1!C72:C89)-1</f>
        <v>2</v>
      </c>
      <c r="BQ71" s="188"/>
      <c r="BR71" s="69" t="b">
        <f t="shared" si="6"/>
        <v>0</v>
      </c>
    </row>
    <row r="72" spans="1:70" s="70" customFormat="1" ht="150" customHeight="1">
      <c r="A72" s="62">
        <v>70</v>
      </c>
      <c r="B72" s="63" t="s">
        <v>766</v>
      </c>
      <c r="C72" s="60" t="s">
        <v>767</v>
      </c>
      <c r="D72" s="51" t="s">
        <v>768</v>
      </c>
      <c r="E72" s="52">
        <v>45673</v>
      </c>
      <c r="F72" s="51" t="s">
        <v>73</v>
      </c>
      <c r="G72" s="66">
        <v>80111500</v>
      </c>
      <c r="H72" s="51" t="s">
        <v>74</v>
      </c>
      <c r="I72" s="51" t="s">
        <v>75</v>
      </c>
      <c r="J72" s="51" t="s">
        <v>76</v>
      </c>
      <c r="K72" s="51" t="s">
        <v>183</v>
      </c>
      <c r="L72" s="51" t="s">
        <v>78</v>
      </c>
      <c r="M72" s="51" t="s">
        <v>79</v>
      </c>
      <c r="N72" s="51">
        <v>42425</v>
      </c>
      <c r="O72" s="52">
        <v>45664</v>
      </c>
      <c r="P72" s="54">
        <v>89375000</v>
      </c>
      <c r="Q72" s="51" t="s">
        <v>80</v>
      </c>
      <c r="R72" s="53" t="s">
        <v>81</v>
      </c>
      <c r="S72" s="53" t="s">
        <v>81</v>
      </c>
      <c r="T72" s="53" t="s">
        <v>81</v>
      </c>
      <c r="U72" s="82" t="s">
        <v>769</v>
      </c>
      <c r="V72" s="55" t="s">
        <v>83</v>
      </c>
      <c r="W72" s="55">
        <v>52743227</v>
      </c>
      <c r="X72" s="51">
        <v>2</v>
      </c>
      <c r="Y72" s="66" t="s">
        <v>84</v>
      </c>
      <c r="Z72" s="83">
        <v>30108</v>
      </c>
      <c r="AA72" s="84" t="s">
        <v>85</v>
      </c>
      <c r="AB72" s="66" t="s">
        <v>770</v>
      </c>
      <c r="AC72" s="66" t="s">
        <v>771</v>
      </c>
      <c r="AD72" s="85" t="s">
        <v>772</v>
      </c>
      <c r="AE72" s="84">
        <v>3208447378</v>
      </c>
      <c r="AF72" s="66" t="s">
        <v>773</v>
      </c>
      <c r="AG72" s="64" t="s">
        <v>774</v>
      </c>
      <c r="AH72" s="86">
        <v>89375000</v>
      </c>
      <c r="AI72" s="66">
        <v>330</v>
      </c>
      <c r="AJ72" s="66" t="s">
        <v>91</v>
      </c>
      <c r="AK72" s="66" t="s">
        <v>275</v>
      </c>
      <c r="AL72" s="66">
        <f>+VLOOKUP(AK72,LISTAS!$A$921:$C$989,2,0)</f>
        <v>1049626932</v>
      </c>
      <c r="AM72" s="66">
        <f>+VLOOKUP(AK72,LISTAS!$A$921:$C$989,3,0)</f>
        <v>6</v>
      </c>
      <c r="AN72" s="65">
        <v>45677</v>
      </c>
      <c r="AO72" s="66">
        <v>8025</v>
      </c>
      <c r="AP72" s="65">
        <v>45677</v>
      </c>
      <c r="AQ72" s="68" t="s">
        <v>93</v>
      </c>
      <c r="AR72" s="181" t="s">
        <v>94</v>
      </c>
      <c r="AS72" s="65">
        <v>45677</v>
      </c>
      <c r="AT72" s="66" t="s">
        <v>163</v>
      </c>
      <c r="AU72" s="66" t="s">
        <v>775</v>
      </c>
      <c r="AV72" s="65">
        <v>45677</v>
      </c>
      <c r="AW72" s="65">
        <v>45677</v>
      </c>
      <c r="AX72" s="66" t="s">
        <v>97</v>
      </c>
      <c r="AY72" s="65">
        <v>45677</v>
      </c>
      <c r="AZ72" s="66"/>
      <c r="BH72" s="66">
        <f>+AI72+BF72</f>
        <v>330</v>
      </c>
      <c r="BI72" s="87">
        <f>+AH72+BG72</f>
        <v>89375000</v>
      </c>
      <c r="BJ72" s="86">
        <f t="shared" si="5"/>
        <v>8125000</v>
      </c>
      <c r="BK72" s="65">
        <v>46010</v>
      </c>
      <c r="BP72" s="67">
        <f>NETWORKDAYS.INTL(E72,AN72,1,Hoja1!C73:C90)-1</f>
        <v>2</v>
      </c>
      <c r="BQ72" s="188"/>
      <c r="BR72" s="69" t="b">
        <f t="shared" si="6"/>
        <v>0</v>
      </c>
    </row>
    <row r="73" spans="1:70" s="70" customFormat="1" ht="150" customHeight="1">
      <c r="A73" s="62">
        <v>71</v>
      </c>
      <c r="B73" s="63" t="s">
        <v>776</v>
      </c>
      <c r="C73" s="60" t="s">
        <v>777</v>
      </c>
      <c r="D73" s="51" t="s">
        <v>778</v>
      </c>
      <c r="E73" s="52">
        <v>45673</v>
      </c>
      <c r="F73" s="51" t="s">
        <v>73</v>
      </c>
      <c r="G73" s="66" t="s">
        <v>779</v>
      </c>
      <c r="H73" s="51" t="s">
        <v>74</v>
      </c>
      <c r="I73" s="51" t="s">
        <v>75</v>
      </c>
      <c r="J73" s="51" t="s">
        <v>76</v>
      </c>
      <c r="K73" s="51" t="s">
        <v>183</v>
      </c>
      <c r="L73" s="51" t="s">
        <v>612</v>
      </c>
      <c r="M73" s="51" t="s">
        <v>79</v>
      </c>
      <c r="N73" s="51">
        <v>29825</v>
      </c>
      <c r="O73" s="52">
        <v>45663</v>
      </c>
      <c r="P73" s="54">
        <v>100100000</v>
      </c>
      <c r="Q73" s="51" t="s">
        <v>80</v>
      </c>
      <c r="R73" s="53" t="s">
        <v>81</v>
      </c>
      <c r="S73" s="53" t="s">
        <v>81</v>
      </c>
      <c r="T73" s="53" t="s">
        <v>81</v>
      </c>
      <c r="U73" s="82" t="s">
        <v>780</v>
      </c>
      <c r="V73" s="55" t="s">
        <v>83</v>
      </c>
      <c r="W73" s="55">
        <v>79625791</v>
      </c>
      <c r="X73" s="51">
        <v>8</v>
      </c>
      <c r="Y73" s="66" t="s">
        <v>84</v>
      </c>
      <c r="Z73" s="83">
        <v>26723</v>
      </c>
      <c r="AA73" s="84" t="s">
        <v>85</v>
      </c>
      <c r="AB73" s="66" t="s">
        <v>86</v>
      </c>
      <c r="AC73" s="66" t="s">
        <v>87</v>
      </c>
      <c r="AD73" s="85" t="s">
        <v>781</v>
      </c>
      <c r="AE73" s="84">
        <v>3114699013</v>
      </c>
      <c r="AF73" s="66" t="s">
        <v>782</v>
      </c>
      <c r="AG73" s="64" t="s">
        <v>783</v>
      </c>
      <c r="AH73" s="86">
        <v>100100000</v>
      </c>
      <c r="AI73" s="66">
        <v>330</v>
      </c>
      <c r="AJ73" s="66" t="s">
        <v>91</v>
      </c>
      <c r="AK73" s="66" t="s">
        <v>618</v>
      </c>
      <c r="AL73" s="66">
        <f>+VLOOKUP(AK73,LISTAS!$A$921:$C$989,2,0)</f>
        <v>52153551</v>
      </c>
      <c r="AM73" s="66">
        <f>+VLOOKUP(AK73,LISTAS!$A$921:$C$989,3,0)</f>
        <v>2</v>
      </c>
      <c r="AN73" s="65">
        <v>45677</v>
      </c>
      <c r="AO73" s="66">
        <v>7925</v>
      </c>
      <c r="AP73" s="65">
        <v>45677</v>
      </c>
      <c r="AQ73" s="68" t="s">
        <v>93</v>
      </c>
      <c r="AR73" s="181" t="s">
        <v>94</v>
      </c>
      <c r="AS73" s="65">
        <v>45677</v>
      </c>
      <c r="AT73" s="66" t="s">
        <v>95</v>
      </c>
      <c r="AU73" s="66" t="s">
        <v>784</v>
      </c>
      <c r="AV73" s="65">
        <v>45677</v>
      </c>
      <c r="AW73" s="65">
        <v>45678</v>
      </c>
      <c r="AX73" s="66" t="s">
        <v>97</v>
      </c>
      <c r="AY73" s="65">
        <v>45678</v>
      </c>
      <c r="AZ73" s="66"/>
      <c r="BH73" s="66">
        <f>+AI73+BF73</f>
        <v>330</v>
      </c>
      <c r="BI73" s="87">
        <f>+AH73+BG73</f>
        <v>100100000</v>
      </c>
      <c r="BJ73" s="86">
        <f t="shared" si="5"/>
        <v>9100000</v>
      </c>
      <c r="BK73" s="65">
        <v>46011</v>
      </c>
      <c r="BP73" s="67">
        <f>NETWORKDAYS.INTL(E73,AN73,1,Hoja1!C74:C91)-1</f>
        <v>2</v>
      </c>
      <c r="BQ73" s="188"/>
      <c r="BR73" s="69" t="b">
        <f t="shared" si="6"/>
        <v>0</v>
      </c>
    </row>
    <row r="74" spans="1:70" s="70" customFormat="1" ht="150" customHeight="1">
      <c r="A74" s="62">
        <v>72</v>
      </c>
      <c r="B74" s="63" t="s">
        <v>785</v>
      </c>
      <c r="C74" s="60" t="s">
        <v>786</v>
      </c>
      <c r="D74" s="51" t="s">
        <v>787</v>
      </c>
      <c r="E74" s="52">
        <v>45674</v>
      </c>
      <c r="F74" s="51" t="s">
        <v>73</v>
      </c>
      <c r="G74" s="66" t="s">
        <v>788</v>
      </c>
      <c r="H74" s="51" t="s">
        <v>74</v>
      </c>
      <c r="I74" s="51" t="s">
        <v>75</v>
      </c>
      <c r="J74" s="51" t="s">
        <v>76</v>
      </c>
      <c r="K74" s="51" t="s">
        <v>248</v>
      </c>
      <c r="L74" s="51" t="s">
        <v>184</v>
      </c>
      <c r="M74" s="51" t="s">
        <v>456</v>
      </c>
      <c r="N74" s="51">
        <v>11225</v>
      </c>
      <c r="O74" s="52">
        <v>45662</v>
      </c>
      <c r="P74" s="54">
        <v>78650000</v>
      </c>
      <c r="Q74" s="51" t="s">
        <v>789</v>
      </c>
      <c r="R74" s="53" t="s">
        <v>81</v>
      </c>
      <c r="S74" s="53" t="s">
        <v>81</v>
      </c>
      <c r="T74" s="53" t="s">
        <v>81</v>
      </c>
      <c r="U74" s="82" t="s">
        <v>790</v>
      </c>
      <c r="V74" s="55" t="s">
        <v>83</v>
      </c>
      <c r="W74" s="55">
        <v>52932893</v>
      </c>
      <c r="X74" s="51">
        <v>9</v>
      </c>
      <c r="Y74" s="66" t="s">
        <v>84</v>
      </c>
      <c r="Z74" s="83">
        <v>30255</v>
      </c>
      <c r="AA74" s="84" t="s">
        <v>85</v>
      </c>
      <c r="AB74" s="66" t="s">
        <v>188</v>
      </c>
      <c r="AC74" s="66" t="s">
        <v>87</v>
      </c>
      <c r="AD74" s="85" t="s">
        <v>791</v>
      </c>
      <c r="AE74" s="84">
        <v>3133777803</v>
      </c>
      <c r="AF74" s="66" t="s">
        <v>792</v>
      </c>
      <c r="AG74" s="64" t="s">
        <v>793</v>
      </c>
      <c r="AH74" s="86">
        <v>78650000</v>
      </c>
      <c r="AI74" s="66">
        <v>330</v>
      </c>
      <c r="AJ74" s="66" t="s">
        <v>91</v>
      </c>
      <c r="AK74" s="66" t="s">
        <v>463</v>
      </c>
      <c r="AL74" s="66">
        <f>+VLOOKUP(AK74,LISTAS!$A$921:$C$989,2,0)</f>
        <v>91496098</v>
      </c>
      <c r="AM74" s="66">
        <f>+VLOOKUP(AK74,LISTAS!$A$921:$C$989,3,0)</f>
        <v>0</v>
      </c>
      <c r="AN74" s="65">
        <v>45678</v>
      </c>
      <c r="AO74" s="66">
        <v>8625</v>
      </c>
      <c r="AP74" s="65">
        <v>45678</v>
      </c>
      <c r="AQ74" s="68" t="s">
        <v>93</v>
      </c>
      <c r="AR74" s="181" t="s">
        <v>94</v>
      </c>
      <c r="AS74" s="65">
        <v>45677</v>
      </c>
      <c r="AT74" s="66" t="s">
        <v>95</v>
      </c>
      <c r="AU74" s="66" t="s">
        <v>794</v>
      </c>
      <c r="AV74" s="65">
        <v>45679</v>
      </c>
      <c r="AW74" s="65">
        <v>45680</v>
      </c>
      <c r="AX74" s="66" t="s">
        <v>97</v>
      </c>
      <c r="AY74" s="65">
        <v>45680</v>
      </c>
      <c r="AZ74" s="66"/>
      <c r="BH74" s="66">
        <f>+AI74+BF74</f>
        <v>330</v>
      </c>
      <c r="BI74" s="87">
        <f>+AH74+BG74</f>
        <v>78650000</v>
      </c>
      <c r="BJ74" s="86">
        <f t="shared" si="5"/>
        <v>7150000</v>
      </c>
      <c r="BK74" s="65">
        <v>46013</v>
      </c>
      <c r="BP74" s="67">
        <f>NETWORKDAYS.INTL(E74,AN74,1,Hoja1!C75:C92)-1</f>
        <v>2</v>
      </c>
      <c r="BQ74" s="188"/>
      <c r="BR74" s="69" t="b">
        <f t="shared" si="6"/>
        <v>0</v>
      </c>
    </row>
    <row r="75" spans="1:70" s="70" customFormat="1" ht="150" customHeight="1">
      <c r="A75" s="62">
        <v>73</v>
      </c>
      <c r="B75" s="63" t="s">
        <v>795</v>
      </c>
      <c r="C75" s="60" t="s">
        <v>796</v>
      </c>
      <c r="D75" s="51" t="s">
        <v>797</v>
      </c>
      <c r="E75" s="52">
        <v>45674</v>
      </c>
      <c r="F75" s="51" t="s">
        <v>73</v>
      </c>
      <c r="G75" s="66" t="s">
        <v>455</v>
      </c>
      <c r="H75" s="51" t="s">
        <v>74</v>
      </c>
      <c r="I75" s="51" t="s">
        <v>75</v>
      </c>
      <c r="J75" s="51" t="s">
        <v>76</v>
      </c>
      <c r="K75" s="51" t="s">
        <v>183</v>
      </c>
      <c r="L75" s="51" t="s">
        <v>184</v>
      </c>
      <c r="M75" s="51" t="s">
        <v>456</v>
      </c>
      <c r="N75" s="51">
        <v>11625</v>
      </c>
      <c r="O75" s="52">
        <v>45662</v>
      </c>
      <c r="P75" s="54">
        <v>71500000</v>
      </c>
      <c r="Q75" s="51" t="s">
        <v>517</v>
      </c>
      <c r="R75" s="53" t="s">
        <v>81</v>
      </c>
      <c r="S75" s="53" t="s">
        <v>81</v>
      </c>
      <c r="T75" s="53" t="s">
        <v>81</v>
      </c>
      <c r="U75" s="82" t="s">
        <v>798</v>
      </c>
      <c r="V75" s="55" t="s">
        <v>83</v>
      </c>
      <c r="W75" s="55">
        <v>1022440212</v>
      </c>
      <c r="X75" s="51">
        <v>3</v>
      </c>
      <c r="Y75" s="66" t="s">
        <v>84</v>
      </c>
      <c r="Z75" s="83">
        <v>22933</v>
      </c>
      <c r="AA75" s="84" t="s">
        <v>85</v>
      </c>
      <c r="AB75" s="66" t="s">
        <v>434</v>
      </c>
      <c r="AC75" s="66" t="s">
        <v>87</v>
      </c>
      <c r="AD75" s="85" t="s">
        <v>799</v>
      </c>
      <c r="AE75" s="84">
        <v>3219029421</v>
      </c>
      <c r="AF75" s="66" t="s">
        <v>800</v>
      </c>
      <c r="AG75" s="64" t="s">
        <v>801</v>
      </c>
      <c r="AH75" s="86">
        <v>71500000</v>
      </c>
      <c r="AI75" s="66">
        <v>330</v>
      </c>
      <c r="AJ75" s="66" t="s">
        <v>91</v>
      </c>
      <c r="AK75" s="66" t="s">
        <v>802</v>
      </c>
      <c r="AL75" s="66">
        <f>+VLOOKUP(AK75,LISTAS!$A$921:$C$989,2,0)</f>
        <v>35262244</v>
      </c>
      <c r="AM75" s="66">
        <f>+VLOOKUP(AK75,LISTAS!$A$921:$C$989,3,0)</f>
        <v>1</v>
      </c>
      <c r="AN75" s="65">
        <v>45678</v>
      </c>
      <c r="AO75" s="66">
        <v>8725</v>
      </c>
      <c r="AP75" s="65">
        <v>45678</v>
      </c>
      <c r="AQ75" s="68" t="s">
        <v>93</v>
      </c>
      <c r="AR75" s="181" t="s">
        <v>94</v>
      </c>
      <c r="AS75" s="65">
        <v>45677</v>
      </c>
      <c r="AT75" s="66" t="s">
        <v>95</v>
      </c>
      <c r="AU75" s="66" t="s">
        <v>803</v>
      </c>
      <c r="AV75" s="65">
        <v>45679</v>
      </c>
      <c r="AW75" s="65">
        <v>45679</v>
      </c>
      <c r="AX75" s="66" t="s">
        <v>97</v>
      </c>
      <c r="AY75" s="65">
        <v>45679</v>
      </c>
      <c r="AZ75" s="66"/>
      <c r="BH75" s="66">
        <f>+AI75+BF75</f>
        <v>330</v>
      </c>
      <c r="BI75" s="87">
        <f>+AH75+BG75</f>
        <v>71500000</v>
      </c>
      <c r="BJ75" s="86">
        <f t="shared" si="5"/>
        <v>6500000</v>
      </c>
      <c r="BK75" s="65">
        <v>46012</v>
      </c>
      <c r="BP75" s="67">
        <f>NETWORKDAYS.INTL(E75,AN75,1,Hoja1!C76:C93)-1</f>
        <v>2</v>
      </c>
      <c r="BQ75" s="188"/>
      <c r="BR75" s="69" t="b">
        <f t="shared" si="6"/>
        <v>0</v>
      </c>
    </row>
    <row r="76" spans="1:70" s="70" customFormat="1" ht="150" customHeight="1">
      <c r="A76" s="62">
        <v>74</v>
      </c>
      <c r="B76" s="63" t="s">
        <v>804</v>
      </c>
      <c r="C76" s="60" t="s">
        <v>805</v>
      </c>
      <c r="D76" s="51" t="s">
        <v>806</v>
      </c>
      <c r="E76" s="52">
        <v>45674</v>
      </c>
      <c r="F76" s="51" t="s">
        <v>73</v>
      </c>
      <c r="G76" s="66">
        <v>80161506</v>
      </c>
      <c r="H76" s="51" t="s">
        <v>74</v>
      </c>
      <c r="I76" s="51" t="s">
        <v>75</v>
      </c>
      <c r="J76" s="51" t="s">
        <v>76</v>
      </c>
      <c r="K76" s="51" t="s">
        <v>248</v>
      </c>
      <c r="L76" s="51" t="s">
        <v>78</v>
      </c>
      <c r="M76" s="51" t="s">
        <v>79</v>
      </c>
      <c r="N76" s="51">
        <v>39325</v>
      </c>
      <c r="O76" s="52">
        <v>45663</v>
      </c>
      <c r="P76" s="54">
        <v>92950000</v>
      </c>
      <c r="Q76" s="51" t="s">
        <v>573</v>
      </c>
      <c r="R76" s="53" t="s">
        <v>81</v>
      </c>
      <c r="S76" s="53" t="s">
        <v>81</v>
      </c>
      <c r="T76" s="53" t="s">
        <v>81</v>
      </c>
      <c r="U76" s="82" t="s">
        <v>807</v>
      </c>
      <c r="V76" s="55" t="s">
        <v>83</v>
      </c>
      <c r="W76" s="55">
        <v>79951589</v>
      </c>
      <c r="X76" s="51">
        <v>3</v>
      </c>
      <c r="Y76" s="66" t="s">
        <v>112</v>
      </c>
      <c r="Z76" s="83">
        <v>28962</v>
      </c>
      <c r="AA76" s="84" t="s">
        <v>85</v>
      </c>
      <c r="AB76" s="66" t="s">
        <v>808</v>
      </c>
      <c r="AC76" s="66" t="s">
        <v>809</v>
      </c>
      <c r="AD76" s="85" t="s">
        <v>810</v>
      </c>
      <c r="AE76" s="84">
        <v>3183941418</v>
      </c>
      <c r="AF76" s="66" t="s">
        <v>811</v>
      </c>
      <c r="AG76" s="64" t="s">
        <v>812</v>
      </c>
      <c r="AH76" s="86">
        <v>92950000</v>
      </c>
      <c r="AI76" s="66">
        <v>330</v>
      </c>
      <c r="AJ76" s="66" t="s">
        <v>91</v>
      </c>
      <c r="AK76" s="66" t="s">
        <v>580</v>
      </c>
      <c r="AL76" s="66">
        <f>+VLOOKUP(AK76,LISTAS!$A$921:$C$989,2,0)</f>
        <v>52164087</v>
      </c>
      <c r="AM76" s="66">
        <f>+VLOOKUP(AK76,LISTAS!$A$921:$C$989,3,0)</f>
        <v>3</v>
      </c>
      <c r="AN76" s="65">
        <v>45678</v>
      </c>
      <c r="AO76" s="66">
        <v>8425</v>
      </c>
      <c r="AP76" s="65">
        <v>45678</v>
      </c>
      <c r="AQ76" s="68" t="s">
        <v>93</v>
      </c>
      <c r="AR76" s="181" t="s">
        <v>94</v>
      </c>
      <c r="AS76" s="65">
        <v>45679</v>
      </c>
      <c r="AT76" s="66" t="s">
        <v>95</v>
      </c>
      <c r="AU76" s="66" t="s">
        <v>813</v>
      </c>
      <c r="AV76" s="65">
        <v>45679</v>
      </c>
      <c r="AW76" s="65">
        <v>45679</v>
      </c>
      <c r="AX76" s="66" t="s">
        <v>97</v>
      </c>
      <c r="AY76" s="65">
        <v>45679</v>
      </c>
      <c r="AZ76" s="66"/>
      <c r="BH76" s="66">
        <f>+AI76+BF76</f>
        <v>330</v>
      </c>
      <c r="BI76" s="87">
        <f>+AH76+BG76</f>
        <v>92950000</v>
      </c>
      <c r="BJ76" s="86">
        <f t="shared" si="5"/>
        <v>8450000</v>
      </c>
      <c r="BK76" s="65">
        <v>46012</v>
      </c>
      <c r="BP76" s="67">
        <f>NETWORKDAYS.INTL(E76,AN76,1,Hoja1!C77:C94)-1</f>
        <v>2</v>
      </c>
      <c r="BQ76" s="188"/>
      <c r="BR76" s="69" t="b">
        <f t="shared" si="6"/>
        <v>0</v>
      </c>
    </row>
    <row r="77" spans="1:70" s="70" customFormat="1" ht="150" customHeight="1">
      <c r="A77" s="62">
        <v>75</v>
      </c>
      <c r="B77" s="63" t="s">
        <v>814</v>
      </c>
      <c r="C77" s="60" t="s">
        <v>815</v>
      </c>
      <c r="D77" s="51" t="s">
        <v>816</v>
      </c>
      <c r="E77" s="52">
        <v>45676</v>
      </c>
      <c r="F77" s="51" t="s">
        <v>73</v>
      </c>
      <c r="G77" s="66" t="s">
        <v>455</v>
      </c>
      <c r="H77" s="51" t="s">
        <v>74</v>
      </c>
      <c r="I77" s="51" t="s">
        <v>75</v>
      </c>
      <c r="J77" s="51" t="s">
        <v>76</v>
      </c>
      <c r="K77" s="51" t="s">
        <v>248</v>
      </c>
      <c r="L77" s="51" t="s">
        <v>184</v>
      </c>
      <c r="M77" s="51" t="s">
        <v>185</v>
      </c>
      <c r="N77" s="51">
        <v>7125</v>
      </c>
      <c r="O77" s="52">
        <v>45662</v>
      </c>
      <c r="P77" s="54">
        <v>89375000</v>
      </c>
      <c r="Q77" s="51" t="s">
        <v>477</v>
      </c>
      <c r="R77" s="53" t="s">
        <v>81</v>
      </c>
      <c r="S77" s="53" t="s">
        <v>81</v>
      </c>
      <c r="T77" s="53" t="s">
        <v>81</v>
      </c>
      <c r="U77" s="82" t="s">
        <v>817</v>
      </c>
      <c r="V77" s="55" t="s">
        <v>83</v>
      </c>
      <c r="W77" s="55">
        <v>51957625</v>
      </c>
      <c r="X77" s="51">
        <v>6</v>
      </c>
      <c r="Y77" s="66" t="s">
        <v>84</v>
      </c>
      <c r="Z77" s="83">
        <v>25083</v>
      </c>
      <c r="AA77" s="84" t="s">
        <v>85</v>
      </c>
      <c r="AB77" s="66" t="s">
        <v>188</v>
      </c>
      <c r="AC77" s="66" t="s">
        <v>818</v>
      </c>
      <c r="AD77" s="85" t="s">
        <v>819</v>
      </c>
      <c r="AE77" s="84">
        <v>3174353504</v>
      </c>
      <c r="AF77" s="66" t="s">
        <v>820</v>
      </c>
      <c r="AG77" s="64" t="s">
        <v>821</v>
      </c>
      <c r="AH77" s="86">
        <v>89375000</v>
      </c>
      <c r="AI77" s="66">
        <v>330</v>
      </c>
      <c r="AJ77" s="66" t="s">
        <v>91</v>
      </c>
      <c r="AK77" s="66" t="s">
        <v>463</v>
      </c>
      <c r="AL77" s="66">
        <f>+VLOOKUP(AK77,LISTAS!$A$921:$C$989,2,0)</f>
        <v>91496098</v>
      </c>
      <c r="AM77" s="66">
        <f>+VLOOKUP(AK77,LISTAS!$A$921:$C$989,3,0)</f>
        <v>0</v>
      </c>
      <c r="AN77" s="65">
        <v>45678</v>
      </c>
      <c r="AO77" s="66">
        <v>8525</v>
      </c>
      <c r="AP77" s="65">
        <v>45678</v>
      </c>
      <c r="AQ77" s="68" t="s">
        <v>93</v>
      </c>
      <c r="AR77" s="181" t="s">
        <v>94</v>
      </c>
      <c r="AS77" s="65">
        <v>45679</v>
      </c>
      <c r="AT77" s="66" t="s">
        <v>95</v>
      </c>
      <c r="AU77" s="66" t="s">
        <v>822</v>
      </c>
      <c r="AV77" s="65">
        <v>45679</v>
      </c>
      <c r="AW77" s="65">
        <v>45680</v>
      </c>
      <c r="AX77" s="66" t="s">
        <v>97</v>
      </c>
      <c r="AY77" s="65">
        <v>45680</v>
      </c>
      <c r="AZ77" s="66"/>
      <c r="BH77" s="66">
        <f>+AI77+BF77</f>
        <v>330</v>
      </c>
      <c r="BI77" s="87">
        <f>+AH77+BG77</f>
        <v>89375000</v>
      </c>
      <c r="BJ77" s="86">
        <f t="shared" si="5"/>
        <v>8125000</v>
      </c>
      <c r="BK77" s="65">
        <v>46013</v>
      </c>
      <c r="BP77" s="67">
        <f>NETWORKDAYS.INTL(E77,AN77,1,Hoja1!C78:C95)-1</f>
        <v>1</v>
      </c>
      <c r="BQ77" s="188"/>
      <c r="BR77" s="69" t="b">
        <f t="shared" si="6"/>
        <v>0</v>
      </c>
    </row>
    <row r="78" spans="1:70" s="70" customFormat="1" ht="150" customHeight="1">
      <c r="A78" s="62">
        <v>76</v>
      </c>
      <c r="B78" s="63" t="s">
        <v>823</v>
      </c>
      <c r="C78" s="60" t="s">
        <v>824</v>
      </c>
      <c r="D78" s="51" t="s">
        <v>825</v>
      </c>
      <c r="E78" s="52">
        <v>45673</v>
      </c>
      <c r="F78" s="51" t="s">
        <v>73</v>
      </c>
      <c r="G78" s="66">
        <v>80121700</v>
      </c>
      <c r="H78" s="51" t="s">
        <v>74</v>
      </c>
      <c r="I78" s="51" t="s">
        <v>75</v>
      </c>
      <c r="J78" s="51" t="s">
        <v>76</v>
      </c>
      <c r="K78" s="51" t="s">
        <v>209</v>
      </c>
      <c r="L78" s="51" t="s">
        <v>826</v>
      </c>
      <c r="M78" s="51" t="s">
        <v>79</v>
      </c>
      <c r="N78" s="51">
        <v>37725</v>
      </c>
      <c r="O78" s="52">
        <v>45663</v>
      </c>
      <c r="P78" s="54">
        <v>100100000</v>
      </c>
      <c r="Q78" s="51" t="s">
        <v>80</v>
      </c>
      <c r="R78" s="53" t="s">
        <v>81</v>
      </c>
      <c r="S78" s="53" t="s">
        <v>81</v>
      </c>
      <c r="T78" s="53" t="s">
        <v>81</v>
      </c>
      <c r="U78" s="82" t="s">
        <v>827</v>
      </c>
      <c r="V78" s="55" t="s">
        <v>83</v>
      </c>
      <c r="W78" s="55">
        <v>51760521</v>
      </c>
      <c r="X78" s="51">
        <v>1</v>
      </c>
      <c r="Y78" s="66" t="s">
        <v>84</v>
      </c>
      <c r="Z78" s="83">
        <v>23775</v>
      </c>
      <c r="AA78" s="84" t="s">
        <v>85</v>
      </c>
      <c r="AB78" s="66" t="s">
        <v>102</v>
      </c>
      <c r="AC78" s="66" t="s">
        <v>828</v>
      </c>
      <c r="AD78" s="85" t="s">
        <v>829</v>
      </c>
      <c r="AE78" s="84">
        <v>3158511067</v>
      </c>
      <c r="AF78" s="66" t="s">
        <v>830</v>
      </c>
      <c r="AG78" s="64" t="s">
        <v>831</v>
      </c>
      <c r="AH78" s="86">
        <v>100100000</v>
      </c>
      <c r="AI78" s="66">
        <v>330</v>
      </c>
      <c r="AJ78" s="66" t="s">
        <v>91</v>
      </c>
      <c r="AK78" s="66" t="s">
        <v>832</v>
      </c>
      <c r="AL78" s="66">
        <f>+VLOOKUP(AK78,LISTAS!$A$921:$C$989,2,0)</f>
        <v>80842959</v>
      </c>
      <c r="AM78" s="66">
        <f>+VLOOKUP(AK78,LISTAS!$A$921:$C$989,3,0)</f>
        <v>1</v>
      </c>
      <c r="AN78" s="65">
        <v>45678</v>
      </c>
      <c r="AO78" s="66">
        <v>8225</v>
      </c>
      <c r="AP78" s="65">
        <v>45678</v>
      </c>
      <c r="AQ78" s="68" t="s">
        <v>93</v>
      </c>
      <c r="AR78" s="181" t="s">
        <v>94</v>
      </c>
      <c r="AS78" s="65">
        <v>45679</v>
      </c>
      <c r="AT78" s="66" t="s">
        <v>95</v>
      </c>
      <c r="AU78" s="66" t="s">
        <v>833</v>
      </c>
      <c r="AV78" s="65">
        <v>45679</v>
      </c>
      <c r="AW78" s="65">
        <v>45680</v>
      </c>
      <c r="AX78" s="66" t="s">
        <v>97</v>
      </c>
      <c r="AY78" s="65">
        <v>45680</v>
      </c>
      <c r="AZ78" s="66"/>
      <c r="BH78" s="66">
        <f>+AI78+BF78</f>
        <v>330</v>
      </c>
      <c r="BI78" s="87">
        <f>+AH78+BG78</f>
        <v>100100000</v>
      </c>
      <c r="BJ78" s="86">
        <f t="shared" si="5"/>
        <v>9100000</v>
      </c>
      <c r="BK78" s="65">
        <v>46013</v>
      </c>
      <c r="BP78" s="67">
        <f>NETWORKDAYS.INTL(E78,AN78,1,Hoja1!C79:C96)-1</f>
        <v>3</v>
      </c>
      <c r="BQ78" s="188"/>
      <c r="BR78" s="69" t="b">
        <f t="shared" si="6"/>
        <v>0</v>
      </c>
    </row>
    <row r="79" spans="1:70" s="70" customFormat="1" ht="150" customHeight="1">
      <c r="A79" s="62">
        <v>77</v>
      </c>
      <c r="B79" s="63" t="s">
        <v>834</v>
      </c>
      <c r="C79" s="60" t="s">
        <v>835</v>
      </c>
      <c r="D79" s="51" t="s">
        <v>836</v>
      </c>
      <c r="E79" s="52">
        <v>45677</v>
      </c>
      <c r="F79" s="51" t="s">
        <v>73</v>
      </c>
      <c r="G79" s="66" t="s">
        <v>837</v>
      </c>
      <c r="H79" s="51" t="s">
        <v>74</v>
      </c>
      <c r="I79" s="51" t="s">
        <v>75</v>
      </c>
      <c r="J79" s="51" t="s">
        <v>76</v>
      </c>
      <c r="K79" s="51" t="s">
        <v>183</v>
      </c>
      <c r="L79" s="51" t="s">
        <v>184</v>
      </c>
      <c r="M79" s="51" t="s">
        <v>456</v>
      </c>
      <c r="N79" s="51">
        <v>10725</v>
      </c>
      <c r="O79" s="52">
        <v>45662</v>
      </c>
      <c r="P79" s="54">
        <v>121550000</v>
      </c>
      <c r="Q79" s="51" t="s">
        <v>789</v>
      </c>
      <c r="R79" s="53" t="s">
        <v>81</v>
      </c>
      <c r="S79" s="53" t="s">
        <v>81</v>
      </c>
      <c r="T79" s="53" t="s">
        <v>81</v>
      </c>
      <c r="U79" s="82" t="s">
        <v>838</v>
      </c>
      <c r="V79" s="55" t="s">
        <v>83</v>
      </c>
      <c r="W79" s="55">
        <v>79841467</v>
      </c>
      <c r="X79" s="51">
        <v>1</v>
      </c>
      <c r="Y79" s="66" t="s">
        <v>112</v>
      </c>
      <c r="Z79" s="83">
        <v>27931</v>
      </c>
      <c r="AA79" s="84" t="s">
        <v>85</v>
      </c>
      <c r="AB79" s="66" t="s">
        <v>839</v>
      </c>
      <c r="AC79" s="66" t="s">
        <v>123</v>
      </c>
      <c r="AD79" s="85" t="s">
        <v>840</v>
      </c>
      <c r="AE79" s="84">
        <v>3153685381</v>
      </c>
      <c r="AF79" s="66" t="s">
        <v>841</v>
      </c>
      <c r="AG79" s="64" t="s">
        <v>842</v>
      </c>
      <c r="AH79" s="86">
        <v>121550000</v>
      </c>
      <c r="AI79" s="66">
        <v>330</v>
      </c>
      <c r="AJ79" s="66" t="s">
        <v>91</v>
      </c>
      <c r="AK79" s="66" t="s">
        <v>439</v>
      </c>
      <c r="AL79" s="66">
        <f>+VLOOKUP(AK79,LISTAS!$A$921:$C$989,2,0)</f>
        <v>51764897</v>
      </c>
      <c r="AM79" s="66">
        <f>+VLOOKUP(AK79,LISTAS!$A$921:$C$989,3,0)</f>
        <v>3</v>
      </c>
      <c r="AN79" s="65">
        <v>45678</v>
      </c>
      <c r="AO79" s="66">
        <v>8125</v>
      </c>
      <c r="AP79" s="65">
        <v>45678</v>
      </c>
      <c r="AQ79" s="68" t="s">
        <v>93</v>
      </c>
      <c r="AR79" s="181" t="s">
        <v>94</v>
      </c>
      <c r="AS79" s="65">
        <v>45678</v>
      </c>
      <c r="AT79" s="66" t="s">
        <v>95</v>
      </c>
      <c r="AU79" s="66" t="s">
        <v>843</v>
      </c>
      <c r="AV79" s="65">
        <v>45678</v>
      </c>
      <c r="AW79" s="65">
        <v>45679</v>
      </c>
      <c r="AX79" s="66" t="s">
        <v>97</v>
      </c>
      <c r="AY79" s="65">
        <v>45679</v>
      </c>
      <c r="AZ79" s="66"/>
      <c r="BH79" s="66">
        <f>+AI79+BF79</f>
        <v>330</v>
      </c>
      <c r="BI79" s="87">
        <f>+AH79+BG79</f>
        <v>121550000</v>
      </c>
      <c r="BJ79" s="86">
        <f t="shared" si="5"/>
        <v>11050000</v>
      </c>
      <c r="BK79" s="65">
        <v>46012</v>
      </c>
      <c r="BP79" s="67">
        <f>NETWORKDAYS.INTL(E79,AN79,1,Hoja1!C80:C97)-1</f>
        <v>1</v>
      </c>
      <c r="BQ79" s="188"/>
      <c r="BR79" s="69" t="b">
        <f t="shared" si="6"/>
        <v>0</v>
      </c>
    </row>
    <row r="80" spans="1:70" s="70" customFormat="1" ht="150" customHeight="1">
      <c r="A80" s="62">
        <v>78</v>
      </c>
      <c r="B80" s="63" t="s">
        <v>844</v>
      </c>
      <c r="C80" s="60" t="s">
        <v>845</v>
      </c>
      <c r="D80" s="51" t="s">
        <v>846</v>
      </c>
      <c r="E80" s="52">
        <v>45677</v>
      </c>
      <c r="F80" s="51" t="s">
        <v>73</v>
      </c>
      <c r="G80" s="66" t="s">
        <v>455</v>
      </c>
      <c r="H80" s="51" t="s">
        <v>74</v>
      </c>
      <c r="I80" s="51" t="s">
        <v>75</v>
      </c>
      <c r="J80" s="51" t="s">
        <v>76</v>
      </c>
      <c r="K80" s="51" t="s">
        <v>248</v>
      </c>
      <c r="L80" s="51" t="s">
        <v>184</v>
      </c>
      <c r="M80" s="51" t="s">
        <v>185</v>
      </c>
      <c r="N80" s="51">
        <v>18025</v>
      </c>
      <c r="O80" s="52">
        <v>45663</v>
      </c>
      <c r="P80" s="54">
        <v>64350000</v>
      </c>
      <c r="Q80" s="51" t="s">
        <v>477</v>
      </c>
      <c r="R80" s="53" t="s">
        <v>81</v>
      </c>
      <c r="S80" s="53" t="s">
        <v>81</v>
      </c>
      <c r="T80" s="53" t="s">
        <v>81</v>
      </c>
      <c r="U80" s="82" t="s">
        <v>847</v>
      </c>
      <c r="V80" s="55" t="s">
        <v>83</v>
      </c>
      <c r="W80" s="55">
        <v>35262506</v>
      </c>
      <c r="X80" s="51">
        <v>6</v>
      </c>
      <c r="Y80" s="66" t="s">
        <v>84</v>
      </c>
      <c r="Z80" s="83">
        <v>29302</v>
      </c>
      <c r="AA80" s="84" t="s">
        <v>85</v>
      </c>
      <c r="AB80" s="66" t="s">
        <v>188</v>
      </c>
      <c r="AC80" s="66" t="s">
        <v>87</v>
      </c>
      <c r="AD80" s="85" t="s">
        <v>848</v>
      </c>
      <c r="AE80" s="84">
        <v>3103442469</v>
      </c>
      <c r="AF80" s="66" t="s">
        <v>849</v>
      </c>
      <c r="AG80" s="64" t="s">
        <v>850</v>
      </c>
      <c r="AH80" s="86">
        <v>64350000</v>
      </c>
      <c r="AI80" s="66">
        <v>330</v>
      </c>
      <c r="AJ80" s="66" t="s">
        <v>91</v>
      </c>
      <c r="AK80" s="66" t="s">
        <v>802</v>
      </c>
      <c r="AL80" s="66">
        <f>+VLOOKUP(AK80,LISTAS!$A$921:$C$989,2,0)</f>
        <v>35262244</v>
      </c>
      <c r="AM80" s="66">
        <f>+VLOOKUP(AK80,LISTAS!$A$921:$C$989,3,0)</f>
        <v>1</v>
      </c>
      <c r="AN80" s="65">
        <v>45678</v>
      </c>
      <c r="AO80" s="66">
        <v>8325</v>
      </c>
      <c r="AP80" s="65">
        <v>45678</v>
      </c>
      <c r="AQ80" s="68" t="s">
        <v>93</v>
      </c>
      <c r="AR80" s="181" t="s">
        <v>194</v>
      </c>
      <c r="AS80" s="65">
        <v>45678</v>
      </c>
      <c r="AT80" s="66" t="s">
        <v>95</v>
      </c>
      <c r="AU80" s="66" t="s">
        <v>851</v>
      </c>
      <c r="AV80" s="65">
        <v>45678</v>
      </c>
      <c r="AW80" s="65">
        <v>45679</v>
      </c>
      <c r="AX80" s="66" t="s">
        <v>97</v>
      </c>
      <c r="AY80" s="65">
        <v>45679</v>
      </c>
      <c r="AZ80" s="66"/>
      <c r="BH80" s="66">
        <f>+AI80+BF80</f>
        <v>330</v>
      </c>
      <c r="BI80" s="87">
        <f>+AH80+BG80</f>
        <v>64350000</v>
      </c>
      <c r="BJ80" s="86">
        <f t="shared" si="5"/>
        <v>5850000</v>
      </c>
      <c r="BK80" s="65">
        <v>46012</v>
      </c>
      <c r="BP80" s="67">
        <f>NETWORKDAYS.INTL(E80,AN80,1,Hoja1!C81:C98)-1</f>
        <v>1</v>
      </c>
      <c r="BQ80" s="188"/>
      <c r="BR80" s="69" t="b">
        <f t="shared" si="6"/>
        <v>0</v>
      </c>
    </row>
    <row r="81" spans="1:70" s="70" customFormat="1" ht="150" customHeight="1">
      <c r="A81" s="62">
        <v>79</v>
      </c>
      <c r="B81" s="63" t="s">
        <v>852</v>
      </c>
      <c r="C81" s="60" t="s">
        <v>853</v>
      </c>
      <c r="D81" s="51" t="s">
        <v>854</v>
      </c>
      <c r="E81" s="52">
        <v>45677</v>
      </c>
      <c r="F81" s="51" t="s">
        <v>73</v>
      </c>
      <c r="G81" s="66">
        <v>70131700</v>
      </c>
      <c r="H81" s="51" t="s">
        <v>74</v>
      </c>
      <c r="I81" s="51" t="s">
        <v>75</v>
      </c>
      <c r="J81" s="51" t="s">
        <v>76</v>
      </c>
      <c r="K81" s="51" t="s">
        <v>298</v>
      </c>
      <c r="L81" s="51" t="s">
        <v>855</v>
      </c>
      <c r="M81" s="51" t="s">
        <v>856</v>
      </c>
      <c r="N81" s="51">
        <v>12525</v>
      </c>
      <c r="O81" s="52">
        <v>45662</v>
      </c>
      <c r="P81" s="54">
        <v>91000000</v>
      </c>
      <c r="Q81" s="51" t="s">
        <v>857</v>
      </c>
      <c r="R81" s="53" t="s">
        <v>81</v>
      </c>
      <c r="S81" s="53" t="s">
        <v>81</v>
      </c>
      <c r="T81" s="53" t="s">
        <v>81</v>
      </c>
      <c r="U81" s="82" t="s">
        <v>858</v>
      </c>
      <c r="V81" s="55" t="s">
        <v>83</v>
      </c>
      <c r="W81" s="55">
        <v>52208649</v>
      </c>
      <c r="X81" s="51">
        <v>3</v>
      </c>
      <c r="Y81" s="66" t="s">
        <v>84</v>
      </c>
      <c r="Z81" s="83">
        <v>27439</v>
      </c>
      <c r="AA81" s="84" t="s">
        <v>85</v>
      </c>
      <c r="AB81" s="66" t="s">
        <v>859</v>
      </c>
      <c r="AC81" s="66" t="s">
        <v>860</v>
      </c>
      <c r="AD81" s="85" t="s">
        <v>861</v>
      </c>
      <c r="AE81" s="84">
        <v>3005641468</v>
      </c>
      <c r="AF81" s="66" t="s">
        <v>862</v>
      </c>
      <c r="AG81" s="64" t="s">
        <v>863</v>
      </c>
      <c r="AH81" s="86">
        <v>91000000</v>
      </c>
      <c r="AI81" s="66">
        <v>300</v>
      </c>
      <c r="AJ81" s="66" t="s">
        <v>91</v>
      </c>
      <c r="AK81" s="66" t="s">
        <v>864</v>
      </c>
      <c r="AL81" s="66">
        <f>+VLOOKUP(AK81,LISTAS!$A$921:$C$989,2,0)</f>
        <v>79649486</v>
      </c>
      <c r="AM81" s="66">
        <f>+VLOOKUP(AK81,LISTAS!$A$921:$C$989,3,0)</f>
        <v>1</v>
      </c>
      <c r="AN81" s="65">
        <v>45679</v>
      </c>
      <c r="AO81" s="66">
        <v>8825</v>
      </c>
      <c r="AP81" s="65">
        <v>45679</v>
      </c>
      <c r="AQ81" s="68" t="s">
        <v>93</v>
      </c>
      <c r="AR81" s="181" t="s">
        <v>94</v>
      </c>
      <c r="AS81" s="65">
        <v>45691</v>
      </c>
      <c r="AT81" s="66" t="s">
        <v>745</v>
      </c>
      <c r="AU81" s="66" t="s">
        <v>865</v>
      </c>
      <c r="AV81" s="65">
        <v>45680</v>
      </c>
      <c r="AW81" s="65">
        <v>45681</v>
      </c>
      <c r="AX81" s="66" t="s">
        <v>97</v>
      </c>
      <c r="AY81" s="65">
        <v>45691</v>
      </c>
      <c r="AZ81" s="66"/>
      <c r="BH81" s="66">
        <f>+AI81+BF81</f>
        <v>300</v>
      </c>
      <c r="BI81" s="87">
        <f>+AH81+BG81</f>
        <v>91000000</v>
      </c>
      <c r="BJ81" s="86">
        <f t="shared" si="5"/>
        <v>9100000</v>
      </c>
      <c r="BK81" s="65">
        <v>45993</v>
      </c>
      <c r="BP81" s="67">
        <f>NETWORKDAYS.INTL(E81,AN81,1,Hoja1!C82:C99)-1</f>
        <v>2</v>
      </c>
      <c r="BQ81" s="188"/>
      <c r="BR81" s="69" t="b">
        <f t="shared" si="6"/>
        <v>0</v>
      </c>
    </row>
    <row r="82" spans="1:70" s="70" customFormat="1" ht="150" customHeight="1">
      <c r="A82" s="62">
        <v>80</v>
      </c>
      <c r="B82" s="63" t="s">
        <v>866</v>
      </c>
      <c r="C82" s="60" t="s">
        <v>867</v>
      </c>
      <c r="D82" s="51" t="s">
        <v>868</v>
      </c>
      <c r="E82" s="52">
        <v>45674</v>
      </c>
      <c r="F82" s="51" t="s">
        <v>73</v>
      </c>
      <c r="G82" s="66" t="s">
        <v>455</v>
      </c>
      <c r="H82" s="51" t="s">
        <v>74</v>
      </c>
      <c r="I82" s="51" t="s">
        <v>75</v>
      </c>
      <c r="J82" s="51" t="s">
        <v>76</v>
      </c>
      <c r="K82" s="51" t="s">
        <v>209</v>
      </c>
      <c r="L82" s="51" t="s">
        <v>184</v>
      </c>
      <c r="M82" s="51" t="s">
        <v>456</v>
      </c>
      <c r="N82" s="51">
        <v>4825</v>
      </c>
      <c r="O82" s="52">
        <v>45661</v>
      </c>
      <c r="P82" s="54">
        <v>57200000</v>
      </c>
      <c r="Q82" s="51" t="s">
        <v>517</v>
      </c>
      <c r="R82" s="53" t="s">
        <v>81</v>
      </c>
      <c r="S82" s="53" t="s">
        <v>81</v>
      </c>
      <c r="T82" s="53" t="s">
        <v>81</v>
      </c>
      <c r="U82" s="82" t="s">
        <v>869</v>
      </c>
      <c r="V82" s="55" t="s">
        <v>83</v>
      </c>
      <c r="W82" s="55">
        <v>1032437273</v>
      </c>
      <c r="X82" s="51">
        <v>8</v>
      </c>
      <c r="Y82" s="66" t="s">
        <v>112</v>
      </c>
      <c r="Z82" s="83">
        <v>33022</v>
      </c>
      <c r="AA82" s="84" t="s">
        <v>85</v>
      </c>
      <c r="AB82" s="66" t="s">
        <v>300</v>
      </c>
      <c r="AC82" s="66" t="s">
        <v>87</v>
      </c>
      <c r="AD82" s="85" t="s">
        <v>870</v>
      </c>
      <c r="AE82" s="84">
        <v>3508617116</v>
      </c>
      <c r="AF82" s="66" t="s">
        <v>871</v>
      </c>
      <c r="AG82" s="64" t="s">
        <v>872</v>
      </c>
      <c r="AH82" s="86">
        <v>57200000</v>
      </c>
      <c r="AI82" s="66">
        <v>330</v>
      </c>
      <c r="AJ82" s="66" t="s">
        <v>91</v>
      </c>
      <c r="AK82" s="66" t="s">
        <v>802</v>
      </c>
      <c r="AL82" s="66">
        <f>+VLOOKUP(AK82,LISTAS!$A$921:$C$989,2,0)</f>
        <v>35262244</v>
      </c>
      <c r="AM82" s="66">
        <f>+VLOOKUP(AK82,LISTAS!$A$921:$C$989,3,0)</f>
        <v>1</v>
      </c>
      <c r="AN82" s="65">
        <v>45679</v>
      </c>
      <c r="AO82" s="66">
        <v>9025</v>
      </c>
      <c r="AP82" s="65">
        <v>45679</v>
      </c>
      <c r="AQ82" s="68" t="s">
        <v>93</v>
      </c>
      <c r="AR82" s="181" t="s">
        <v>94</v>
      </c>
      <c r="AS82" s="65">
        <v>45677</v>
      </c>
      <c r="AT82" s="66" t="s">
        <v>95</v>
      </c>
      <c r="AU82" s="66" t="s">
        <v>873</v>
      </c>
      <c r="AV82" s="65">
        <v>45680</v>
      </c>
      <c r="AW82" s="65">
        <v>45681</v>
      </c>
      <c r="AX82" s="66" t="s">
        <v>97</v>
      </c>
      <c r="AY82" s="65">
        <v>45681</v>
      </c>
      <c r="AZ82" s="66"/>
      <c r="BH82" s="66">
        <f>+AI82+BF82</f>
        <v>330</v>
      </c>
      <c r="BI82" s="87">
        <f>+AH82+BG82</f>
        <v>57200000</v>
      </c>
      <c r="BJ82" s="86">
        <f t="shared" si="5"/>
        <v>5200000</v>
      </c>
      <c r="BK82" s="65">
        <v>46014</v>
      </c>
      <c r="BP82" s="67">
        <f>NETWORKDAYS.INTL(E82,AN82,1,Hoja1!C83:C100)-1</f>
        <v>3</v>
      </c>
      <c r="BQ82" s="188"/>
      <c r="BR82" s="69" t="b">
        <f t="shared" si="6"/>
        <v>0</v>
      </c>
    </row>
    <row r="83" spans="1:70" s="70" customFormat="1" ht="150" customHeight="1">
      <c r="A83" s="62">
        <v>81</v>
      </c>
      <c r="B83" s="63" t="s">
        <v>874</v>
      </c>
      <c r="C83" s="60" t="s">
        <v>875</v>
      </c>
      <c r="D83" s="51" t="s">
        <v>876</v>
      </c>
      <c r="E83" s="52">
        <v>45677</v>
      </c>
      <c r="F83" s="51" t="s">
        <v>73</v>
      </c>
      <c r="G83" s="66" t="s">
        <v>877</v>
      </c>
      <c r="H83" s="51" t="s">
        <v>74</v>
      </c>
      <c r="I83" s="51" t="s">
        <v>75</v>
      </c>
      <c r="J83" s="51" t="s">
        <v>76</v>
      </c>
      <c r="K83" s="51" t="s">
        <v>298</v>
      </c>
      <c r="L83" s="51" t="s">
        <v>184</v>
      </c>
      <c r="M83" s="51" t="s">
        <v>456</v>
      </c>
      <c r="N83" s="51">
        <v>7625</v>
      </c>
      <c r="O83" s="52">
        <v>45662</v>
      </c>
      <c r="P83" s="54">
        <v>51187500</v>
      </c>
      <c r="Q83" s="51" t="s">
        <v>517</v>
      </c>
      <c r="R83" s="53" t="s">
        <v>81</v>
      </c>
      <c r="S83" s="53" t="s">
        <v>81</v>
      </c>
      <c r="T83" s="53" t="s">
        <v>81</v>
      </c>
      <c r="U83" s="82" t="s">
        <v>878</v>
      </c>
      <c r="V83" s="55" t="s">
        <v>83</v>
      </c>
      <c r="W83" s="55">
        <v>1000284166</v>
      </c>
      <c r="X83" s="51">
        <v>3</v>
      </c>
      <c r="Y83" s="66" t="s">
        <v>84</v>
      </c>
      <c r="Z83" s="83">
        <v>37230</v>
      </c>
      <c r="AA83" s="84" t="s">
        <v>85</v>
      </c>
      <c r="AB83" s="66" t="s">
        <v>879</v>
      </c>
      <c r="AC83" s="66" t="s">
        <v>87</v>
      </c>
      <c r="AD83" s="85" t="s">
        <v>880</v>
      </c>
      <c r="AE83" s="84">
        <v>3504362996</v>
      </c>
      <c r="AF83" s="66" t="s">
        <v>881</v>
      </c>
      <c r="AG83" s="64" t="s">
        <v>882</v>
      </c>
      <c r="AH83" s="86">
        <v>51187500</v>
      </c>
      <c r="AI83" s="66">
        <v>315</v>
      </c>
      <c r="AJ83" s="66" t="s">
        <v>91</v>
      </c>
      <c r="AK83" s="66" t="s">
        <v>883</v>
      </c>
      <c r="AL83" s="66">
        <f>+VLOOKUP(AK83,LISTAS!$A$921:$C$989,2,0)</f>
        <v>52886876</v>
      </c>
      <c r="AM83" s="66">
        <f>+VLOOKUP(AK83,LISTAS!$A$921:$C$989,3,0)</f>
        <v>6</v>
      </c>
      <c r="AN83" s="65">
        <v>45679</v>
      </c>
      <c r="AO83" s="66">
        <v>8925</v>
      </c>
      <c r="AP83" s="65">
        <v>45679</v>
      </c>
      <c r="AQ83" s="68" t="s">
        <v>93</v>
      </c>
      <c r="AR83" s="181" t="s">
        <v>94</v>
      </c>
      <c r="AS83" s="65">
        <v>45679</v>
      </c>
      <c r="AT83" s="66" t="s">
        <v>95</v>
      </c>
      <c r="AU83" s="66" t="s">
        <v>884</v>
      </c>
      <c r="AV83" s="65">
        <v>45680</v>
      </c>
      <c r="AW83" s="65">
        <v>45680</v>
      </c>
      <c r="AX83" s="66" t="s">
        <v>97</v>
      </c>
      <c r="AY83" s="65">
        <v>45691</v>
      </c>
      <c r="AZ83" s="66"/>
      <c r="BH83" s="66">
        <f>+AI83+BF83</f>
        <v>315</v>
      </c>
      <c r="BI83" s="87">
        <f>+AH83+BG83</f>
        <v>51187500</v>
      </c>
      <c r="BJ83" s="86">
        <f t="shared" si="5"/>
        <v>4875000</v>
      </c>
      <c r="BK83" s="65">
        <v>46008</v>
      </c>
      <c r="BP83" s="67">
        <f>NETWORKDAYS.INTL(E83,AN83,1,Hoja1!C84:C101)-1</f>
        <v>2</v>
      </c>
      <c r="BQ83" s="188"/>
      <c r="BR83" s="69" t="b">
        <f t="shared" si="6"/>
        <v>0</v>
      </c>
    </row>
    <row r="84" spans="1:70" s="70" customFormat="1" ht="150" customHeight="1">
      <c r="A84" s="62">
        <v>82</v>
      </c>
      <c r="B84" s="63" t="s">
        <v>885</v>
      </c>
      <c r="C84" s="60" t="s">
        <v>886</v>
      </c>
      <c r="D84" s="51" t="s">
        <v>887</v>
      </c>
      <c r="E84" s="52">
        <v>45677</v>
      </c>
      <c r="F84" s="51" t="s">
        <v>73</v>
      </c>
      <c r="G84" s="66" t="s">
        <v>779</v>
      </c>
      <c r="H84" s="51" t="s">
        <v>74</v>
      </c>
      <c r="I84" s="51" t="s">
        <v>75</v>
      </c>
      <c r="J84" s="51" t="s">
        <v>76</v>
      </c>
      <c r="K84" s="51" t="s">
        <v>183</v>
      </c>
      <c r="L84" s="51" t="s">
        <v>612</v>
      </c>
      <c r="M84" s="51" t="s">
        <v>79</v>
      </c>
      <c r="N84" s="51">
        <v>28625</v>
      </c>
      <c r="O84" s="52">
        <v>45663</v>
      </c>
      <c r="P84" s="54">
        <v>88725000</v>
      </c>
      <c r="Q84" s="51" t="s">
        <v>80</v>
      </c>
      <c r="R84" s="53" t="s">
        <v>81</v>
      </c>
      <c r="S84" s="53" t="s">
        <v>81</v>
      </c>
      <c r="T84" s="53" t="s">
        <v>81</v>
      </c>
      <c r="U84" s="82" t="s">
        <v>888</v>
      </c>
      <c r="V84" s="55" t="s">
        <v>83</v>
      </c>
      <c r="W84" s="55">
        <v>52887042</v>
      </c>
      <c r="X84" s="51">
        <v>5</v>
      </c>
      <c r="Y84" s="66" t="s">
        <v>84</v>
      </c>
      <c r="Z84" s="83">
        <v>30149</v>
      </c>
      <c r="AA84" s="84" t="s">
        <v>85</v>
      </c>
      <c r="AB84" s="66" t="s">
        <v>889</v>
      </c>
      <c r="AC84" s="66" t="s">
        <v>123</v>
      </c>
      <c r="AD84" s="85" t="s">
        <v>890</v>
      </c>
      <c r="AE84" s="84">
        <v>3178267423</v>
      </c>
      <c r="AF84" s="66" t="s">
        <v>891</v>
      </c>
      <c r="AG84" s="64" t="s">
        <v>892</v>
      </c>
      <c r="AH84" s="86">
        <v>88725000</v>
      </c>
      <c r="AI84" s="66">
        <v>315</v>
      </c>
      <c r="AJ84" s="66" t="s">
        <v>91</v>
      </c>
      <c r="AK84" s="66" t="s">
        <v>618</v>
      </c>
      <c r="AL84" s="66">
        <f>+VLOOKUP(AK84,LISTAS!$A$921:$C$989,2,0)</f>
        <v>52153551</v>
      </c>
      <c r="AM84" s="66">
        <f>+VLOOKUP(AK84,LISTAS!$A$921:$C$989,3,0)</f>
        <v>2</v>
      </c>
      <c r="AN84" s="65">
        <v>45679</v>
      </c>
      <c r="AO84" s="66">
        <v>9125</v>
      </c>
      <c r="AP84" s="65">
        <v>45679</v>
      </c>
      <c r="AQ84" s="68" t="s">
        <v>93</v>
      </c>
      <c r="AR84" s="181" t="s">
        <v>94</v>
      </c>
      <c r="AS84" s="65">
        <v>45679</v>
      </c>
      <c r="AT84" s="66" t="s">
        <v>95</v>
      </c>
      <c r="AU84" s="66" t="s">
        <v>893</v>
      </c>
      <c r="AV84" s="65">
        <v>45680</v>
      </c>
      <c r="AW84" s="65">
        <v>45680</v>
      </c>
      <c r="AX84" s="66" t="s">
        <v>97</v>
      </c>
      <c r="AY84" s="65">
        <v>45680</v>
      </c>
      <c r="AZ84" s="66"/>
      <c r="BH84" s="66">
        <f>+AI84+BF84</f>
        <v>315</v>
      </c>
      <c r="BI84" s="87">
        <f>+AH84+BG84</f>
        <v>88725000</v>
      </c>
      <c r="BJ84" s="86">
        <f t="shared" si="5"/>
        <v>8450000</v>
      </c>
      <c r="BK84" s="65">
        <v>45998</v>
      </c>
      <c r="BP84" s="67">
        <f>NETWORKDAYS.INTL(E84,AN84,1,Hoja1!C85:C102)-1</f>
        <v>2</v>
      </c>
      <c r="BQ84" s="188"/>
      <c r="BR84" s="69" t="b">
        <f t="shared" si="6"/>
        <v>0</v>
      </c>
    </row>
    <row r="85" spans="1:70" s="70" customFormat="1" ht="150" customHeight="1">
      <c r="A85" s="62">
        <v>83</v>
      </c>
      <c r="B85" s="63" t="s">
        <v>894</v>
      </c>
      <c r="C85" s="60" t="s">
        <v>895</v>
      </c>
      <c r="D85" s="51" t="s">
        <v>896</v>
      </c>
      <c r="E85" s="52">
        <v>45677</v>
      </c>
      <c r="F85" s="51" t="s">
        <v>73</v>
      </c>
      <c r="G85" s="66">
        <v>70131700</v>
      </c>
      <c r="H85" s="51" t="s">
        <v>74</v>
      </c>
      <c r="I85" s="51" t="s">
        <v>75</v>
      </c>
      <c r="J85" s="51" t="s">
        <v>76</v>
      </c>
      <c r="K85" s="51" t="s">
        <v>248</v>
      </c>
      <c r="L85" s="51" t="s">
        <v>184</v>
      </c>
      <c r="M85" s="51" t="s">
        <v>185</v>
      </c>
      <c r="N85" s="51">
        <v>7725</v>
      </c>
      <c r="O85" s="52">
        <v>45662</v>
      </c>
      <c r="P85" s="54">
        <v>78487500</v>
      </c>
      <c r="Q85" s="51" t="s">
        <v>457</v>
      </c>
      <c r="R85" s="53" t="s">
        <v>81</v>
      </c>
      <c r="S85" s="53" t="s">
        <v>81</v>
      </c>
      <c r="T85" s="53" t="s">
        <v>81</v>
      </c>
      <c r="U85" s="82" t="s">
        <v>897</v>
      </c>
      <c r="V85" s="55" t="s">
        <v>83</v>
      </c>
      <c r="W85" s="55">
        <v>79626887</v>
      </c>
      <c r="X85" s="51">
        <v>0</v>
      </c>
      <c r="Y85" s="66" t="s">
        <v>112</v>
      </c>
      <c r="Z85" s="83">
        <v>27656</v>
      </c>
      <c r="AA85" s="84" t="s">
        <v>85</v>
      </c>
      <c r="AB85" s="66" t="s">
        <v>434</v>
      </c>
      <c r="AC85" s="66" t="s">
        <v>445</v>
      </c>
      <c r="AD85" s="85" t="s">
        <v>898</v>
      </c>
      <c r="AE85" s="84">
        <v>3212729567</v>
      </c>
      <c r="AF85" s="66" t="s">
        <v>899</v>
      </c>
      <c r="AG85" s="64" t="s">
        <v>900</v>
      </c>
      <c r="AH85" s="86">
        <v>78487500</v>
      </c>
      <c r="AI85" s="66">
        <v>315</v>
      </c>
      <c r="AJ85" s="66" t="s">
        <v>91</v>
      </c>
      <c r="AK85" s="66" t="s">
        <v>503</v>
      </c>
      <c r="AL85" s="66">
        <f>+VLOOKUP(AK85,LISTAS!$A$921:$C$989,2,0)</f>
        <v>52187720</v>
      </c>
      <c r="AM85" s="66">
        <f>+VLOOKUP(AK85,LISTAS!$A$921:$C$989,3,0)</f>
        <v>7</v>
      </c>
      <c r="AN85" s="65">
        <v>45680</v>
      </c>
      <c r="AO85" s="66">
        <v>9325</v>
      </c>
      <c r="AP85" s="65">
        <v>45680</v>
      </c>
      <c r="AQ85" s="68" t="s">
        <v>93</v>
      </c>
      <c r="AR85" s="181" t="s">
        <v>94</v>
      </c>
      <c r="AS85" s="65">
        <v>45679</v>
      </c>
      <c r="AT85" s="66" t="s">
        <v>95</v>
      </c>
      <c r="AU85" s="66" t="s">
        <v>901</v>
      </c>
      <c r="AV85" s="65">
        <v>45684</v>
      </c>
      <c r="AW85" s="65">
        <v>45684</v>
      </c>
      <c r="AX85" s="66" t="s">
        <v>97</v>
      </c>
      <c r="AY85" s="65">
        <v>45684</v>
      </c>
      <c r="AZ85" s="66"/>
      <c r="BH85" s="66">
        <f>+AI85+BF85</f>
        <v>315</v>
      </c>
      <c r="BI85" s="87">
        <f>+AH85+BG85</f>
        <v>78487500</v>
      </c>
      <c r="BJ85" s="86">
        <f t="shared" si="5"/>
        <v>7475000</v>
      </c>
      <c r="BK85" s="65">
        <v>46002</v>
      </c>
      <c r="BP85" s="67">
        <f>NETWORKDAYS.INTL(E85,AN85,1,Hoja1!C86:C103)-1</f>
        <v>3</v>
      </c>
      <c r="BQ85" s="188"/>
      <c r="BR85" s="69" t="b">
        <f t="shared" si="6"/>
        <v>1</v>
      </c>
    </row>
    <row r="86" spans="1:70" s="70" customFormat="1" ht="150" customHeight="1">
      <c r="A86" s="62">
        <v>84</v>
      </c>
      <c r="B86" s="63" t="s">
        <v>902</v>
      </c>
      <c r="C86" s="60" t="s">
        <v>903</v>
      </c>
      <c r="D86" s="51" t="s">
        <v>904</v>
      </c>
      <c r="E86" s="52">
        <v>45677</v>
      </c>
      <c r="F86" s="51" t="s">
        <v>73</v>
      </c>
      <c r="G86" s="66" t="s">
        <v>455</v>
      </c>
      <c r="H86" s="51" t="s">
        <v>74</v>
      </c>
      <c r="I86" s="51" t="s">
        <v>75</v>
      </c>
      <c r="J86" s="51" t="s">
        <v>76</v>
      </c>
      <c r="K86" s="51" t="s">
        <v>248</v>
      </c>
      <c r="L86" s="51" t="s">
        <v>184</v>
      </c>
      <c r="M86" s="51" t="s">
        <v>185</v>
      </c>
      <c r="N86" s="51">
        <v>6725</v>
      </c>
      <c r="O86" s="52">
        <v>45662</v>
      </c>
      <c r="P86" s="54">
        <v>121550000</v>
      </c>
      <c r="Q86" s="51" t="s">
        <v>477</v>
      </c>
      <c r="R86" s="53" t="s">
        <v>81</v>
      </c>
      <c r="S86" s="53" t="s">
        <v>81</v>
      </c>
      <c r="T86" s="53" t="s">
        <v>81</v>
      </c>
      <c r="U86" s="82" t="s">
        <v>905</v>
      </c>
      <c r="V86" s="55" t="s">
        <v>83</v>
      </c>
      <c r="W86" s="55">
        <v>80927086</v>
      </c>
      <c r="X86" s="51">
        <v>3</v>
      </c>
      <c r="Y86" s="66" t="s">
        <v>112</v>
      </c>
      <c r="Z86" s="83">
        <v>31227</v>
      </c>
      <c r="AA86" s="84" t="s">
        <v>85</v>
      </c>
      <c r="AB86" s="66" t="s">
        <v>188</v>
      </c>
      <c r="AC86" s="66" t="s">
        <v>445</v>
      </c>
      <c r="AD86" s="85" t="s">
        <v>906</v>
      </c>
      <c r="AE86" s="84">
        <v>3114651707</v>
      </c>
      <c r="AF86" s="66" t="s">
        <v>907</v>
      </c>
      <c r="AG86" s="64" t="s">
        <v>908</v>
      </c>
      <c r="AH86" s="86">
        <v>121550000</v>
      </c>
      <c r="AI86" s="66">
        <v>330</v>
      </c>
      <c r="AJ86" s="66" t="s">
        <v>91</v>
      </c>
      <c r="AK86" s="66" t="s">
        <v>802</v>
      </c>
      <c r="AL86" s="66">
        <f>+VLOOKUP(AK86,LISTAS!$A$921:$C$989,2,0)</f>
        <v>35262244</v>
      </c>
      <c r="AM86" s="66">
        <f>+VLOOKUP(AK86,LISTAS!$A$921:$C$989,3,0)</f>
        <v>1</v>
      </c>
      <c r="AN86" s="65">
        <v>45680</v>
      </c>
      <c r="AO86" s="66">
        <v>9425</v>
      </c>
      <c r="AP86" s="65">
        <v>45680</v>
      </c>
      <c r="AQ86" s="68" t="s">
        <v>93</v>
      </c>
      <c r="AR86" s="181" t="s">
        <v>94</v>
      </c>
      <c r="AS86" s="65">
        <v>45679</v>
      </c>
      <c r="AT86" s="66" t="s">
        <v>95</v>
      </c>
      <c r="AU86" s="66" t="s">
        <v>909</v>
      </c>
      <c r="AV86" s="65">
        <v>45680</v>
      </c>
      <c r="AW86" s="65">
        <v>45681</v>
      </c>
      <c r="AX86" s="66" t="s">
        <v>97</v>
      </c>
      <c r="AY86" s="65">
        <v>45681</v>
      </c>
      <c r="AZ86" s="66"/>
      <c r="BH86" s="66">
        <f>+AI86+BF86</f>
        <v>330</v>
      </c>
      <c r="BI86" s="87">
        <f>+AH86+BG86</f>
        <v>121550000</v>
      </c>
      <c r="BJ86" s="86">
        <f t="shared" si="5"/>
        <v>11050000</v>
      </c>
      <c r="BK86" s="65">
        <v>46014</v>
      </c>
      <c r="BP86" s="67">
        <f>NETWORKDAYS.INTL(E86,AN86,1,Hoja1!C87:C104)-1</f>
        <v>3</v>
      </c>
      <c r="BQ86" s="188"/>
      <c r="BR86" s="69" t="b">
        <f t="shared" si="6"/>
        <v>0</v>
      </c>
    </row>
    <row r="87" spans="1:70" s="70" customFormat="1" ht="150" customHeight="1">
      <c r="A87" s="62">
        <v>85</v>
      </c>
      <c r="B87" s="63" t="s">
        <v>910</v>
      </c>
      <c r="C87" s="60" t="s">
        <v>911</v>
      </c>
      <c r="D87" s="51" t="s">
        <v>912</v>
      </c>
      <c r="E87" s="52">
        <v>45677</v>
      </c>
      <c r="F87" s="51" t="s">
        <v>73</v>
      </c>
      <c r="G87" s="66" t="s">
        <v>455</v>
      </c>
      <c r="H87" s="51" t="s">
        <v>74</v>
      </c>
      <c r="I87" s="51" t="s">
        <v>75</v>
      </c>
      <c r="J87" s="51" t="s">
        <v>76</v>
      </c>
      <c r="K87" s="51" t="s">
        <v>248</v>
      </c>
      <c r="L87" s="51" t="s">
        <v>184</v>
      </c>
      <c r="M87" s="51" t="s">
        <v>185</v>
      </c>
      <c r="N87" s="51">
        <v>6625</v>
      </c>
      <c r="O87" s="52">
        <v>45662</v>
      </c>
      <c r="P87" s="54">
        <v>114400000</v>
      </c>
      <c r="Q87" s="51" t="s">
        <v>477</v>
      </c>
      <c r="R87" s="53" t="s">
        <v>81</v>
      </c>
      <c r="S87" s="53" t="s">
        <v>81</v>
      </c>
      <c r="T87" s="53" t="s">
        <v>81</v>
      </c>
      <c r="U87" s="82" t="s">
        <v>913</v>
      </c>
      <c r="V87" s="55" t="s">
        <v>83</v>
      </c>
      <c r="W87" s="55">
        <v>1010191658</v>
      </c>
      <c r="X87" s="51">
        <v>1</v>
      </c>
      <c r="Y87" s="66" t="s">
        <v>112</v>
      </c>
      <c r="Z87" s="83">
        <v>32737</v>
      </c>
      <c r="AA87" s="84" t="s">
        <v>85</v>
      </c>
      <c r="AB87" s="66" t="s">
        <v>434</v>
      </c>
      <c r="AC87" s="66" t="s">
        <v>435</v>
      </c>
      <c r="AD87" s="85" t="s">
        <v>914</v>
      </c>
      <c r="AE87" s="84">
        <v>3102184361</v>
      </c>
      <c r="AF87" s="66" t="s">
        <v>915</v>
      </c>
      <c r="AG87" s="64" t="s">
        <v>916</v>
      </c>
      <c r="AH87" s="86">
        <v>114400000</v>
      </c>
      <c r="AI87" s="66">
        <v>330</v>
      </c>
      <c r="AJ87" s="66" t="s">
        <v>91</v>
      </c>
      <c r="AK87" s="66" t="s">
        <v>802</v>
      </c>
      <c r="AL87" s="66">
        <f>+VLOOKUP(AK87,LISTAS!$A$921:$C$989,2,0)</f>
        <v>35262244</v>
      </c>
      <c r="AM87" s="66">
        <f>+VLOOKUP(AK87,LISTAS!$A$921:$C$989,3,0)</f>
        <v>1</v>
      </c>
      <c r="AN87" s="65">
        <v>45680</v>
      </c>
      <c r="AO87" s="66">
        <v>9525</v>
      </c>
      <c r="AP87" s="65">
        <v>45680</v>
      </c>
      <c r="AQ87" s="68" t="s">
        <v>93</v>
      </c>
      <c r="AR87" s="181" t="s">
        <v>94</v>
      </c>
      <c r="AS87" s="65">
        <v>45679</v>
      </c>
      <c r="AT87" s="66" t="s">
        <v>95</v>
      </c>
      <c r="AU87" s="66" t="s">
        <v>917</v>
      </c>
      <c r="AV87" s="65">
        <v>45684</v>
      </c>
      <c r="AW87" s="65">
        <v>45684</v>
      </c>
      <c r="AX87" s="66" t="s">
        <v>97</v>
      </c>
      <c r="AY87" s="65">
        <v>45684</v>
      </c>
      <c r="AZ87" s="66"/>
      <c r="BH87" s="66">
        <f>+AI87+BF87</f>
        <v>330</v>
      </c>
      <c r="BI87" s="87">
        <f>+AH87+BG87</f>
        <v>114400000</v>
      </c>
      <c r="BJ87" s="86">
        <f t="shared" si="5"/>
        <v>10400000</v>
      </c>
      <c r="BK87" s="65">
        <v>46017</v>
      </c>
      <c r="BP87" s="67">
        <f>NETWORKDAYS.INTL(E87,AN87,1,Hoja1!C88:C105)-1</f>
        <v>3</v>
      </c>
      <c r="BQ87" s="188"/>
      <c r="BR87" s="69" t="b">
        <f t="shared" si="6"/>
        <v>0</v>
      </c>
    </row>
    <row r="88" spans="1:70" s="70" customFormat="1" ht="150" customHeight="1">
      <c r="A88" s="62">
        <v>86</v>
      </c>
      <c r="B88" s="63" t="s">
        <v>918</v>
      </c>
      <c r="C88" s="60" t="s">
        <v>919</v>
      </c>
      <c r="D88" s="51" t="s">
        <v>920</v>
      </c>
      <c r="E88" s="52">
        <v>45677</v>
      </c>
      <c r="F88" s="51" t="s">
        <v>73</v>
      </c>
      <c r="G88" s="66">
        <v>70131700</v>
      </c>
      <c r="H88" s="51" t="s">
        <v>74</v>
      </c>
      <c r="I88" s="51" t="s">
        <v>75</v>
      </c>
      <c r="J88" s="51" t="s">
        <v>76</v>
      </c>
      <c r="K88" s="51" t="s">
        <v>298</v>
      </c>
      <c r="L88" s="51" t="s">
        <v>855</v>
      </c>
      <c r="M88" s="51" t="s">
        <v>856</v>
      </c>
      <c r="N88" s="51">
        <v>20325</v>
      </c>
      <c r="O88" s="52">
        <v>45663</v>
      </c>
      <c r="P88" s="54">
        <v>91000000</v>
      </c>
      <c r="Q88" s="51" t="s">
        <v>857</v>
      </c>
      <c r="R88" s="53" t="s">
        <v>81</v>
      </c>
      <c r="S88" s="53" t="s">
        <v>81</v>
      </c>
      <c r="T88" s="53" t="s">
        <v>81</v>
      </c>
      <c r="U88" s="82" t="s">
        <v>921</v>
      </c>
      <c r="V88" s="55" t="s">
        <v>83</v>
      </c>
      <c r="W88" s="55">
        <v>52264282</v>
      </c>
      <c r="X88" s="51">
        <v>2</v>
      </c>
      <c r="Y88" s="66" t="s">
        <v>84</v>
      </c>
      <c r="Z88" s="83">
        <v>27979</v>
      </c>
      <c r="AA88" s="84" t="s">
        <v>85</v>
      </c>
      <c r="AB88" s="66" t="s">
        <v>529</v>
      </c>
      <c r="AC88" s="66" t="s">
        <v>87</v>
      </c>
      <c r="AD88" s="85" t="s">
        <v>922</v>
      </c>
      <c r="AE88" s="84">
        <v>3115799083</v>
      </c>
      <c r="AF88" s="66" t="s">
        <v>923</v>
      </c>
      <c r="AG88" s="64" t="s">
        <v>924</v>
      </c>
      <c r="AH88" s="86">
        <v>91000000</v>
      </c>
      <c r="AI88" s="66">
        <v>300</v>
      </c>
      <c r="AJ88" s="66" t="s">
        <v>91</v>
      </c>
      <c r="AK88" s="66" t="s">
        <v>925</v>
      </c>
      <c r="AL88" s="66">
        <f>+VLOOKUP(AK88,LISTAS!$A$921:$C$989,2,0)</f>
        <v>79806884</v>
      </c>
      <c r="AM88" s="66">
        <f>+VLOOKUP(AK88,LISTAS!$A$921:$C$989,3,0)</f>
        <v>1</v>
      </c>
      <c r="AN88" s="65">
        <v>45680</v>
      </c>
      <c r="AO88" s="66">
        <v>9225</v>
      </c>
      <c r="AP88" s="65">
        <v>45680</v>
      </c>
      <c r="AQ88" s="68" t="s">
        <v>93</v>
      </c>
      <c r="AR88" s="181" t="s">
        <v>94</v>
      </c>
      <c r="AS88" s="65">
        <v>45691</v>
      </c>
      <c r="AT88" s="66" t="s">
        <v>95</v>
      </c>
      <c r="AU88" s="66" t="s">
        <v>926</v>
      </c>
      <c r="AV88" s="65">
        <v>45681</v>
      </c>
      <c r="AW88" s="65">
        <v>45682</v>
      </c>
      <c r="AX88" s="66" t="s">
        <v>97</v>
      </c>
      <c r="AY88" s="65">
        <v>45691</v>
      </c>
      <c r="AZ88" s="66"/>
      <c r="BH88" s="66">
        <f>+AI88+BF88</f>
        <v>300</v>
      </c>
      <c r="BI88" s="87">
        <f>+AH88+BG88</f>
        <v>91000000</v>
      </c>
      <c r="BJ88" s="86">
        <f t="shared" si="5"/>
        <v>9100000</v>
      </c>
      <c r="BK88" s="65">
        <v>45993</v>
      </c>
      <c r="BP88" s="67">
        <f>NETWORKDAYS.INTL(E88,AN88,1,Hoja1!C89:C106)-1</f>
        <v>3</v>
      </c>
      <c r="BQ88" s="188"/>
      <c r="BR88" s="69" t="b">
        <f t="shared" si="6"/>
        <v>0</v>
      </c>
    </row>
    <row r="89" spans="1:70" s="70" customFormat="1" ht="150" customHeight="1">
      <c r="A89" s="62">
        <v>87</v>
      </c>
      <c r="B89" s="63" t="s">
        <v>927</v>
      </c>
      <c r="C89" s="60" t="s">
        <v>928</v>
      </c>
      <c r="D89" s="51" t="s">
        <v>929</v>
      </c>
      <c r="E89" s="52">
        <v>45678</v>
      </c>
      <c r="F89" s="51" t="s">
        <v>73</v>
      </c>
      <c r="G89" s="66" t="s">
        <v>455</v>
      </c>
      <c r="H89" s="51" t="s">
        <v>74</v>
      </c>
      <c r="I89" s="51" t="s">
        <v>75</v>
      </c>
      <c r="J89" s="51" t="s">
        <v>76</v>
      </c>
      <c r="K89" s="51" t="s">
        <v>183</v>
      </c>
      <c r="L89" s="51" t="s">
        <v>184</v>
      </c>
      <c r="M89" s="51" t="s">
        <v>456</v>
      </c>
      <c r="N89" s="51">
        <v>13925</v>
      </c>
      <c r="O89" s="52">
        <v>45662</v>
      </c>
      <c r="P89" s="54">
        <v>114400000</v>
      </c>
      <c r="Q89" s="51" t="s">
        <v>517</v>
      </c>
      <c r="R89" s="53" t="s">
        <v>81</v>
      </c>
      <c r="S89" s="53" t="s">
        <v>81</v>
      </c>
      <c r="T89" s="53" t="s">
        <v>81</v>
      </c>
      <c r="U89" s="82" t="s">
        <v>930</v>
      </c>
      <c r="V89" s="55" t="s">
        <v>83</v>
      </c>
      <c r="W89" s="55">
        <v>34558845</v>
      </c>
      <c r="X89" s="51">
        <v>6</v>
      </c>
      <c r="Y89" s="66" t="s">
        <v>84</v>
      </c>
      <c r="Z89" s="83">
        <v>26086</v>
      </c>
      <c r="AA89" s="84" t="s">
        <v>85</v>
      </c>
      <c r="AB89" s="66" t="s">
        <v>188</v>
      </c>
      <c r="AC89" s="66" t="s">
        <v>931</v>
      </c>
      <c r="AD89" s="85" t="s">
        <v>932</v>
      </c>
      <c r="AE89" s="84">
        <v>3103902731</v>
      </c>
      <c r="AF89" s="66" t="s">
        <v>933</v>
      </c>
      <c r="AG89" s="64" t="s">
        <v>934</v>
      </c>
      <c r="AH89" s="86">
        <v>114400000</v>
      </c>
      <c r="AI89" s="66">
        <v>330</v>
      </c>
      <c r="AJ89" s="66" t="s">
        <v>91</v>
      </c>
      <c r="AK89" s="66" t="s">
        <v>463</v>
      </c>
      <c r="AL89" s="66">
        <f>+VLOOKUP(AK89,LISTAS!$A$921:$C$989,2,0)</f>
        <v>91496098</v>
      </c>
      <c r="AM89" s="66">
        <f>+VLOOKUP(AK89,LISTAS!$A$921:$C$989,3,0)</f>
        <v>0</v>
      </c>
      <c r="AN89" s="65">
        <v>45681</v>
      </c>
      <c r="AO89" s="66">
        <v>9925</v>
      </c>
      <c r="AP89" s="65">
        <v>45681</v>
      </c>
      <c r="AQ89" s="68" t="s">
        <v>93</v>
      </c>
      <c r="AR89" s="181" t="s">
        <v>94</v>
      </c>
      <c r="AS89" s="65">
        <v>45680</v>
      </c>
      <c r="AT89" s="66" t="s">
        <v>95</v>
      </c>
      <c r="AU89" s="66" t="s">
        <v>935</v>
      </c>
      <c r="AV89" s="65">
        <v>45681</v>
      </c>
      <c r="AW89" s="65">
        <v>45681</v>
      </c>
      <c r="AX89" s="66" t="s">
        <v>97</v>
      </c>
      <c r="AY89" s="65">
        <v>45681</v>
      </c>
      <c r="AZ89" s="66"/>
      <c r="BH89" s="66">
        <f>+AI89+BF89</f>
        <v>330</v>
      </c>
      <c r="BI89" s="87">
        <f>+AH89+BG89</f>
        <v>114400000</v>
      </c>
      <c r="BJ89" s="86">
        <f t="shared" ref="BJ89:BJ116" si="7">+BI89/(BH89/30)</f>
        <v>10400000</v>
      </c>
      <c r="BK89" s="65">
        <v>46014</v>
      </c>
      <c r="BP89" s="67">
        <f>NETWORKDAYS.INTL(E89,AN89,1,Hoja1!C90:C107)-1</f>
        <v>3</v>
      </c>
      <c r="BQ89" s="188"/>
      <c r="BR89" s="69" t="b">
        <f t="shared" si="6"/>
        <v>0</v>
      </c>
    </row>
    <row r="90" spans="1:70" s="70" customFormat="1" ht="150" customHeight="1">
      <c r="A90" s="62">
        <v>88</v>
      </c>
      <c r="B90" s="63" t="s">
        <v>936</v>
      </c>
      <c r="C90" s="60" t="s">
        <v>937</v>
      </c>
      <c r="D90" s="51" t="s">
        <v>938</v>
      </c>
      <c r="E90" s="52">
        <v>45678</v>
      </c>
      <c r="F90" s="51" t="s">
        <v>73</v>
      </c>
      <c r="G90" s="66">
        <v>81111500</v>
      </c>
      <c r="H90" s="51" t="s">
        <v>74</v>
      </c>
      <c r="I90" s="51" t="s">
        <v>75</v>
      </c>
      <c r="J90" s="51" t="s">
        <v>76</v>
      </c>
      <c r="K90" s="51" t="s">
        <v>183</v>
      </c>
      <c r="L90" s="51" t="s">
        <v>184</v>
      </c>
      <c r="M90" s="51" t="s">
        <v>185</v>
      </c>
      <c r="N90" s="51">
        <v>4225</v>
      </c>
      <c r="O90" s="52">
        <v>45661</v>
      </c>
      <c r="P90" s="54">
        <v>92950000</v>
      </c>
      <c r="Q90" s="51" t="s">
        <v>220</v>
      </c>
      <c r="R90" s="53" t="s">
        <v>81</v>
      </c>
      <c r="S90" s="53" t="s">
        <v>81</v>
      </c>
      <c r="T90" s="53" t="s">
        <v>81</v>
      </c>
      <c r="U90" s="82" t="s">
        <v>939</v>
      </c>
      <c r="V90" s="55" t="s">
        <v>83</v>
      </c>
      <c r="W90" s="55">
        <v>1015417296</v>
      </c>
      <c r="X90" s="51">
        <v>1</v>
      </c>
      <c r="Y90" s="66" t="s">
        <v>112</v>
      </c>
      <c r="Z90" s="83">
        <v>32987</v>
      </c>
      <c r="AA90" s="84" t="s">
        <v>85</v>
      </c>
      <c r="AB90" s="66" t="s">
        <v>188</v>
      </c>
      <c r="AC90" s="66" t="s">
        <v>262</v>
      </c>
      <c r="AD90" s="85" t="s">
        <v>940</v>
      </c>
      <c r="AE90" s="84">
        <v>3015484853</v>
      </c>
      <c r="AF90" s="66" t="s">
        <v>941</v>
      </c>
      <c r="AG90" s="64" t="s">
        <v>942</v>
      </c>
      <c r="AH90" s="86">
        <v>92950000</v>
      </c>
      <c r="AI90" s="66">
        <v>330</v>
      </c>
      <c r="AJ90" s="66" t="s">
        <v>91</v>
      </c>
      <c r="AK90" s="66" t="s">
        <v>226</v>
      </c>
      <c r="AL90" s="66">
        <f>+VLOOKUP(AK90,LISTAS!$A$921:$C$989,2,0)</f>
        <v>1018424588</v>
      </c>
      <c r="AM90" s="66">
        <f>+VLOOKUP(AK90,LISTAS!$A$921:$C$989,3,0)</f>
        <v>5</v>
      </c>
      <c r="AN90" s="65">
        <v>45681</v>
      </c>
      <c r="AO90" s="66">
        <v>9825</v>
      </c>
      <c r="AP90" s="65">
        <v>45681</v>
      </c>
      <c r="AQ90" s="68" t="s">
        <v>93</v>
      </c>
      <c r="AR90" s="181" t="s">
        <v>94</v>
      </c>
      <c r="AS90" s="65">
        <v>45680</v>
      </c>
      <c r="AT90" s="66" t="s">
        <v>95</v>
      </c>
      <c r="AU90" s="66" t="s">
        <v>943</v>
      </c>
      <c r="AV90" s="65">
        <v>45681</v>
      </c>
      <c r="AW90" s="65">
        <v>45681</v>
      </c>
      <c r="AX90" s="66" t="s">
        <v>97</v>
      </c>
      <c r="AY90" s="65">
        <v>45681</v>
      </c>
      <c r="AZ90" s="66"/>
      <c r="BH90" s="66">
        <f>+AI90+BF90</f>
        <v>330</v>
      </c>
      <c r="BI90" s="87">
        <f>+AH90+BG90</f>
        <v>92950000</v>
      </c>
      <c r="BJ90" s="86">
        <f t="shared" si="7"/>
        <v>8450000</v>
      </c>
      <c r="BK90" s="65">
        <v>46014</v>
      </c>
      <c r="BP90" s="67">
        <f>NETWORKDAYS.INTL(E90,AN90,1,Hoja1!C91:C108)-1</f>
        <v>3</v>
      </c>
      <c r="BQ90" s="188"/>
      <c r="BR90" s="69" t="b">
        <f t="shared" si="6"/>
        <v>0</v>
      </c>
    </row>
    <row r="91" spans="1:70" s="70" customFormat="1" ht="150" customHeight="1">
      <c r="A91" s="62">
        <v>89</v>
      </c>
      <c r="B91" s="63" t="s">
        <v>944</v>
      </c>
      <c r="C91" s="60" t="s">
        <v>945</v>
      </c>
      <c r="D91" s="51" t="s">
        <v>946</v>
      </c>
      <c r="E91" s="52">
        <v>45673</v>
      </c>
      <c r="F91" s="51" t="s">
        <v>73</v>
      </c>
      <c r="G91" s="66">
        <v>80121700</v>
      </c>
      <c r="H91" s="51" t="s">
        <v>74</v>
      </c>
      <c r="I91" s="51" t="s">
        <v>75</v>
      </c>
      <c r="J91" s="51" t="s">
        <v>76</v>
      </c>
      <c r="K91" s="51" t="s">
        <v>209</v>
      </c>
      <c r="L91" s="51" t="s">
        <v>826</v>
      </c>
      <c r="M91" s="51" t="s">
        <v>79</v>
      </c>
      <c r="N91" s="51">
        <v>37025</v>
      </c>
      <c r="O91" s="52">
        <v>45663</v>
      </c>
      <c r="P91" s="54">
        <v>121550000</v>
      </c>
      <c r="Q91" s="51" t="s">
        <v>80</v>
      </c>
      <c r="R91" s="53" t="s">
        <v>81</v>
      </c>
      <c r="S91" s="53" t="s">
        <v>81</v>
      </c>
      <c r="T91" s="53" t="s">
        <v>81</v>
      </c>
      <c r="U91" s="82" t="s">
        <v>947</v>
      </c>
      <c r="V91" s="55" t="s">
        <v>83</v>
      </c>
      <c r="W91" s="55">
        <v>80765991</v>
      </c>
      <c r="X91" s="51">
        <v>8</v>
      </c>
      <c r="Y91" s="66" t="s">
        <v>112</v>
      </c>
      <c r="Z91" s="83">
        <v>30767</v>
      </c>
      <c r="AA91" s="84" t="s">
        <v>85</v>
      </c>
      <c r="AB91" s="66" t="s">
        <v>102</v>
      </c>
      <c r="AC91" s="66" t="s">
        <v>948</v>
      </c>
      <c r="AD91" s="85" t="s">
        <v>949</v>
      </c>
      <c r="AE91" s="84">
        <v>3132925882</v>
      </c>
      <c r="AF91" s="66" t="s">
        <v>950</v>
      </c>
      <c r="AG91" s="64" t="s">
        <v>951</v>
      </c>
      <c r="AH91" s="86">
        <v>121550000</v>
      </c>
      <c r="AI91" s="66">
        <v>330</v>
      </c>
      <c r="AJ91" s="66" t="s">
        <v>91</v>
      </c>
      <c r="AK91" s="66" t="s">
        <v>832</v>
      </c>
      <c r="AL91" s="66">
        <f>+VLOOKUP(AK91,LISTAS!$A$921:$C$989,2,0)</f>
        <v>80842959</v>
      </c>
      <c r="AM91" s="66">
        <f>+VLOOKUP(AK91,LISTAS!$A$921:$C$989,3,0)</f>
        <v>1</v>
      </c>
      <c r="AN91" s="65">
        <v>45681</v>
      </c>
      <c r="AO91" s="66">
        <v>10025</v>
      </c>
      <c r="AP91" s="65">
        <v>45681</v>
      </c>
      <c r="AQ91" s="68" t="s">
        <v>93</v>
      </c>
      <c r="AR91" s="181" t="s">
        <v>94</v>
      </c>
      <c r="AS91" s="65">
        <v>45677</v>
      </c>
      <c r="AT91" s="66" t="s">
        <v>95</v>
      </c>
      <c r="AU91" s="66" t="s">
        <v>952</v>
      </c>
      <c r="AV91" s="65">
        <v>45681</v>
      </c>
      <c r="AW91" s="65">
        <v>45684</v>
      </c>
      <c r="AX91" s="66" t="s">
        <v>97</v>
      </c>
      <c r="AY91" s="65">
        <v>45684</v>
      </c>
      <c r="AZ91" s="66"/>
      <c r="BH91" s="66">
        <f>+AI91+BF91</f>
        <v>330</v>
      </c>
      <c r="BI91" s="87">
        <f>+AH91+BG91</f>
        <v>121550000</v>
      </c>
      <c r="BJ91" s="86">
        <f t="shared" si="7"/>
        <v>11050000</v>
      </c>
      <c r="BK91" s="65">
        <v>46017</v>
      </c>
      <c r="BP91" s="67">
        <f>NETWORKDAYS.INTL(E91,AN91,1,Hoja1!C92:C109)-1</f>
        <v>6</v>
      </c>
      <c r="BQ91" s="66" t="s">
        <v>953</v>
      </c>
      <c r="BR91" s="69" t="b">
        <f t="shared" si="6"/>
        <v>0</v>
      </c>
    </row>
    <row r="92" spans="1:70" s="70" customFormat="1" ht="150" customHeight="1">
      <c r="A92" s="62">
        <v>90</v>
      </c>
      <c r="B92" s="63" t="s">
        <v>954</v>
      </c>
      <c r="C92" s="60" t="s">
        <v>955</v>
      </c>
      <c r="D92" s="51" t="s">
        <v>956</v>
      </c>
      <c r="E92" s="52">
        <v>45677</v>
      </c>
      <c r="F92" s="51" t="s">
        <v>73</v>
      </c>
      <c r="G92" s="66">
        <v>70131700</v>
      </c>
      <c r="H92" s="51" t="s">
        <v>74</v>
      </c>
      <c r="I92" s="51" t="s">
        <v>75</v>
      </c>
      <c r="J92" s="51" t="s">
        <v>76</v>
      </c>
      <c r="K92" s="51" t="s">
        <v>209</v>
      </c>
      <c r="L92" s="51" t="s">
        <v>538</v>
      </c>
      <c r="M92" s="51" t="s">
        <v>539</v>
      </c>
      <c r="N92" s="51">
        <v>7825</v>
      </c>
      <c r="O92" s="52">
        <v>45662</v>
      </c>
      <c r="P92" s="54">
        <v>109200000</v>
      </c>
      <c r="Q92" s="51" t="s">
        <v>540</v>
      </c>
      <c r="R92" s="53" t="s">
        <v>81</v>
      </c>
      <c r="S92" s="53" t="s">
        <v>81</v>
      </c>
      <c r="T92" s="53" t="s">
        <v>81</v>
      </c>
      <c r="U92" s="82" t="s">
        <v>957</v>
      </c>
      <c r="V92" s="55" t="s">
        <v>83</v>
      </c>
      <c r="W92" s="55">
        <v>1032450016</v>
      </c>
      <c r="X92" s="51">
        <v>5</v>
      </c>
      <c r="Y92" s="66" t="s">
        <v>112</v>
      </c>
      <c r="Z92" s="83">
        <v>33761</v>
      </c>
      <c r="AA92" s="84" t="s">
        <v>85</v>
      </c>
      <c r="AB92" s="66" t="s">
        <v>434</v>
      </c>
      <c r="AC92" s="66" t="s">
        <v>958</v>
      </c>
      <c r="AD92" s="85" t="s">
        <v>959</v>
      </c>
      <c r="AE92" s="84">
        <v>3057083352</v>
      </c>
      <c r="AF92" s="66" t="s">
        <v>960</v>
      </c>
      <c r="AG92" s="64" t="s">
        <v>961</v>
      </c>
      <c r="AH92" s="86">
        <v>109200000</v>
      </c>
      <c r="AI92" s="66">
        <v>315</v>
      </c>
      <c r="AJ92" s="66" t="s">
        <v>91</v>
      </c>
      <c r="AK92" s="66" t="s">
        <v>962</v>
      </c>
      <c r="AL92" s="66">
        <f>+VLOOKUP(AK92,LISTAS!$A$921:$C$989,2,0)</f>
        <v>52184853</v>
      </c>
      <c r="AM92" s="66">
        <f>+VLOOKUP(AK92,LISTAS!$A$921:$C$989,3,0)</f>
        <v>4</v>
      </c>
      <c r="AN92" s="65">
        <v>45681</v>
      </c>
      <c r="AO92" s="66">
        <v>10625</v>
      </c>
      <c r="AP92" s="65">
        <v>45681</v>
      </c>
      <c r="AQ92" s="68" t="s">
        <v>93</v>
      </c>
      <c r="AR92" s="181" t="s">
        <v>94</v>
      </c>
      <c r="AS92" s="65">
        <v>45691</v>
      </c>
      <c r="AT92" s="66" t="s">
        <v>95</v>
      </c>
      <c r="AU92" s="66" t="s">
        <v>963</v>
      </c>
      <c r="AV92" s="65">
        <v>45684</v>
      </c>
      <c r="AW92" s="65">
        <v>45684</v>
      </c>
      <c r="AX92" s="66" t="s">
        <v>97</v>
      </c>
      <c r="AY92" s="65">
        <v>45691</v>
      </c>
      <c r="AZ92" s="66"/>
      <c r="BH92" s="66">
        <f>+AI92+BF92</f>
        <v>315</v>
      </c>
      <c r="BI92" s="87">
        <f>+AH92+BG92</f>
        <v>109200000</v>
      </c>
      <c r="BJ92" s="86">
        <f t="shared" si="7"/>
        <v>10400000</v>
      </c>
      <c r="BK92" s="65">
        <v>46008</v>
      </c>
      <c r="BP92" s="67">
        <f>NETWORKDAYS.INTL(E92,AN92,1,Hoja1!C93:C110)-1</f>
        <v>4</v>
      </c>
      <c r="BR92" s="69" t="b">
        <f t="shared" si="6"/>
        <v>0</v>
      </c>
    </row>
    <row r="93" spans="1:70" s="70" customFormat="1" ht="150" customHeight="1">
      <c r="A93" s="62">
        <v>91</v>
      </c>
      <c r="B93" s="63" t="s">
        <v>964</v>
      </c>
      <c r="C93" s="60" t="s">
        <v>965</v>
      </c>
      <c r="D93" s="51" t="s">
        <v>966</v>
      </c>
      <c r="E93" s="52">
        <v>45677</v>
      </c>
      <c r="F93" s="51" t="s">
        <v>73</v>
      </c>
      <c r="G93" s="66">
        <v>70131700</v>
      </c>
      <c r="H93" s="51" t="s">
        <v>74</v>
      </c>
      <c r="I93" s="51" t="s">
        <v>75</v>
      </c>
      <c r="J93" s="51" t="s">
        <v>76</v>
      </c>
      <c r="K93" s="51" t="s">
        <v>209</v>
      </c>
      <c r="L93" s="51" t="s">
        <v>538</v>
      </c>
      <c r="M93" s="51" t="s">
        <v>539</v>
      </c>
      <c r="N93" s="51">
        <v>17925</v>
      </c>
      <c r="O93" s="52">
        <v>45663</v>
      </c>
      <c r="P93" s="54">
        <v>116025000</v>
      </c>
      <c r="Q93" s="51" t="s">
        <v>540</v>
      </c>
      <c r="R93" s="53" t="s">
        <v>81</v>
      </c>
      <c r="S93" s="53" t="s">
        <v>81</v>
      </c>
      <c r="T93" s="53" t="s">
        <v>81</v>
      </c>
      <c r="U93" s="82" t="s">
        <v>967</v>
      </c>
      <c r="V93" s="55" t="s">
        <v>83</v>
      </c>
      <c r="W93" s="55">
        <v>1015432772</v>
      </c>
      <c r="X93" s="51">
        <v>7</v>
      </c>
      <c r="Y93" s="66" t="s">
        <v>84</v>
      </c>
      <c r="Z93" s="83">
        <v>33639</v>
      </c>
      <c r="AA93" s="84" t="s">
        <v>85</v>
      </c>
      <c r="AB93" s="66" t="s">
        <v>968</v>
      </c>
      <c r="AC93" s="66" t="s">
        <v>969</v>
      </c>
      <c r="AD93" s="85" t="s">
        <v>970</v>
      </c>
      <c r="AE93" s="84">
        <v>3153048906</v>
      </c>
      <c r="AF93" s="66" t="s">
        <v>971</v>
      </c>
      <c r="AG93" s="64" t="s">
        <v>972</v>
      </c>
      <c r="AH93" s="86">
        <v>116025000</v>
      </c>
      <c r="AI93" s="66">
        <v>315</v>
      </c>
      <c r="AJ93" s="66" t="s">
        <v>91</v>
      </c>
      <c r="AK93" s="66" t="s">
        <v>589</v>
      </c>
      <c r="AL93" s="66">
        <f>+VLOOKUP(AK93,LISTAS!$A$921:$C$989,2,0)</f>
        <v>1077142987</v>
      </c>
      <c r="AM93" s="66">
        <f>+VLOOKUP(AK93,LISTAS!$A$921:$C$989,3,0)</f>
        <v>4</v>
      </c>
      <c r="AN93" s="65">
        <v>45681</v>
      </c>
      <c r="AO93" s="66">
        <v>10525</v>
      </c>
      <c r="AP93" s="65">
        <v>45681</v>
      </c>
      <c r="AQ93" s="68" t="s">
        <v>93</v>
      </c>
      <c r="AR93" s="181" t="s">
        <v>94</v>
      </c>
      <c r="AS93" s="65">
        <v>45684</v>
      </c>
      <c r="AT93" s="66" t="s">
        <v>95</v>
      </c>
      <c r="AU93" s="66" t="s">
        <v>973</v>
      </c>
      <c r="AV93" s="65">
        <v>45684</v>
      </c>
      <c r="AW93" s="65">
        <v>45684</v>
      </c>
      <c r="AX93" s="66" t="s">
        <v>97</v>
      </c>
      <c r="AY93" s="65">
        <v>45684</v>
      </c>
      <c r="AZ93" s="66" t="s">
        <v>974</v>
      </c>
      <c r="BA93" s="65">
        <v>45771</v>
      </c>
      <c r="BB93" s="65">
        <v>45776</v>
      </c>
      <c r="BC93" s="65">
        <v>45779</v>
      </c>
      <c r="BF93" s="66">
        <v>18</v>
      </c>
      <c r="BG93" s="87">
        <v>6630000</v>
      </c>
      <c r="BH93" s="66">
        <f>+AI93+BF93</f>
        <v>333</v>
      </c>
      <c r="BI93" s="87">
        <f>+AH93+BG93</f>
        <v>122655000</v>
      </c>
      <c r="BJ93" s="86">
        <f t="shared" si="7"/>
        <v>11050000</v>
      </c>
      <c r="BK93" s="65">
        <v>46020</v>
      </c>
      <c r="BP93" s="67">
        <f>NETWORKDAYS.INTL(E93,AN93,1,Hoja1!C94:C111)-1</f>
        <v>4</v>
      </c>
      <c r="BR93" s="69" t="b">
        <f t="shared" si="6"/>
        <v>0</v>
      </c>
    </row>
    <row r="94" spans="1:70" s="70" customFormat="1" ht="150" customHeight="1">
      <c r="A94" s="62">
        <v>92</v>
      </c>
      <c r="B94" s="63" t="s">
        <v>975</v>
      </c>
      <c r="C94" s="60" t="s">
        <v>976</v>
      </c>
      <c r="D94" s="51" t="s">
        <v>977</v>
      </c>
      <c r="E94" s="52">
        <v>45677</v>
      </c>
      <c r="F94" s="51" t="s">
        <v>73</v>
      </c>
      <c r="G94" s="66">
        <v>80101504</v>
      </c>
      <c r="H94" s="51" t="s">
        <v>74</v>
      </c>
      <c r="I94" s="51" t="s">
        <v>75</v>
      </c>
      <c r="J94" s="51" t="s">
        <v>76</v>
      </c>
      <c r="K94" s="51" t="s">
        <v>209</v>
      </c>
      <c r="L94" s="51" t="s">
        <v>538</v>
      </c>
      <c r="M94" s="51" t="s">
        <v>539</v>
      </c>
      <c r="N94" s="51">
        <v>6125</v>
      </c>
      <c r="O94" s="52">
        <v>45661</v>
      </c>
      <c r="P94" s="54">
        <v>112320000</v>
      </c>
      <c r="Q94" s="51" t="s">
        <v>540</v>
      </c>
      <c r="R94" s="53" t="s">
        <v>81</v>
      </c>
      <c r="S94" s="53" t="s">
        <v>81</v>
      </c>
      <c r="T94" s="53" t="s">
        <v>81</v>
      </c>
      <c r="U94" s="82" t="s">
        <v>978</v>
      </c>
      <c r="V94" s="55" t="s">
        <v>83</v>
      </c>
      <c r="W94" s="55">
        <v>79993295</v>
      </c>
      <c r="X94" s="51">
        <v>3</v>
      </c>
      <c r="Y94" s="66" t="s">
        <v>112</v>
      </c>
      <c r="Z94" s="83">
        <v>29089</v>
      </c>
      <c r="AA94" s="84" t="s">
        <v>85</v>
      </c>
      <c r="AB94" s="66" t="s">
        <v>102</v>
      </c>
      <c r="AC94" s="66" t="s">
        <v>979</v>
      </c>
      <c r="AD94" s="85" t="s">
        <v>980</v>
      </c>
      <c r="AE94" s="84">
        <v>3142999310</v>
      </c>
      <c r="AF94" s="66" t="s">
        <v>981</v>
      </c>
      <c r="AG94" s="64" t="s">
        <v>982</v>
      </c>
      <c r="AH94" s="86">
        <v>112320000</v>
      </c>
      <c r="AI94" s="66">
        <v>324</v>
      </c>
      <c r="AJ94" s="66" t="s">
        <v>91</v>
      </c>
      <c r="AK94" s="66" t="s">
        <v>983</v>
      </c>
      <c r="AL94" s="66">
        <f>+VLOOKUP(AK94,LISTAS!$A$921:$C$989,2,0)</f>
        <v>52869957</v>
      </c>
      <c r="AM94" s="66">
        <f>+VLOOKUP(AK94,LISTAS!$A$921:$C$989,3,0)</f>
        <v>2</v>
      </c>
      <c r="AN94" s="65">
        <v>45681</v>
      </c>
      <c r="AO94" s="66">
        <v>10425</v>
      </c>
      <c r="AP94" s="65">
        <v>45681</v>
      </c>
      <c r="AQ94" s="68" t="s">
        <v>93</v>
      </c>
      <c r="AR94" s="181" t="s">
        <v>94</v>
      </c>
      <c r="AS94" s="65">
        <v>45691</v>
      </c>
      <c r="AT94" s="66" t="s">
        <v>95</v>
      </c>
      <c r="AU94" s="66" t="s">
        <v>984</v>
      </c>
      <c r="AV94" s="65">
        <v>45684</v>
      </c>
      <c r="AW94" s="65">
        <v>45684</v>
      </c>
      <c r="AX94" s="66" t="s">
        <v>97</v>
      </c>
      <c r="AY94" s="65">
        <v>45691</v>
      </c>
      <c r="AZ94" s="66"/>
      <c r="BH94" s="66">
        <f>+AI94+BF94</f>
        <v>324</v>
      </c>
      <c r="BI94" s="87">
        <f>+AH94+BG94</f>
        <v>112320000</v>
      </c>
      <c r="BJ94" s="86">
        <f t="shared" si="7"/>
        <v>10400000</v>
      </c>
      <c r="BK94" s="65">
        <v>46017</v>
      </c>
      <c r="BP94" s="67">
        <f>NETWORKDAYS.INTL(E94,AN94,1,Hoja1!C95:C112)-1</f>
        <v>4</v>
      </c>
      <c r="BR94" s="69" t="b">
        <f t="shared" si="6"/>
        <v>0</v>
      </c>
    </row>
    <row r="95" spans="1:70" s="70" customFormat="1" ht="150" customHeight="1">
      <c r="A95" s="62">
        <v>93</v>
      </c>
      <c r="B95" s="63" t="s">
        <v>985</v>
      </c>
      <c r="C95" s="60" t="s">
        <v>986</v>
      </c>
      <c r="D95" s="51" t="s">
        <v>987</v>
      </c>
      <c r="E95" s="52">
        <v>45677</v>
      </c>
      <c r="F95" s="51" t="s">
        <v>73</v>
      </c>
      <c r="G95" s="66">
        <v>70131700</v>
      </c>
      <c r="H95" s="51" t="s">
        <v>74</v>
      </c>
      <c r="I95" s="51" t="s">
        <v>75</v>
      </c>
      <c r="J95" s="51" t="s">
        <v>76</v>
      </c>
      <c r="K95" s="51" t="s">
        <v>209</v>
      </c>
      <c r="L95" s="51" t="s">
        <v>538</v>
      </c>
      <c r="M95" s="51" t="s">
        <v>539</v>
      </c>
      <c r="N95" s="51">
        <v>9325</v>
      </c>
      <c r="O95" s="52">
        <v>45662</v>
      </c>
      <c r="P95" s="54">
        <v>102375000</v>
      </c>
      <c r="Q95" s="51" t="s">
        <v>540</v>
      </c>
      <c r="R95" s="53" t="s">
        <v>81</v>
      </c>
      <c r="S95" s="53" t="s">
        <v>81</v>
      </c>
      <c r="T95" s="53" t="s">
        <v>81</v>
      </c>
      <c r="U95" s="82" t="s">
        <v>988</v>
      </c>
      <c r="V95" s="55" t="s">
        <v>83</v>
      </c>
      <c r="W95" s="55">
        <v>52525317</v>
      </c>
      <c r="X95" s="51">
        <v>2</v>
      </c>
      <c r="Y95" s="66" t="s">
        <v>84</v>
      </c>
      <c r="Z95" s="83">
        <v>28955</v>
      </c>
      <c r="AA95" s="84" t="s">
        <v>85</v>
      </c>
      <c r="AB95" s="66" t="s">
        <v>434</v>
      </c>
      <c r="AC95" s="66" t="s">
        <v>499</v>
      </c>
      <c r="AD95" s="85" t="s">
        <v>989</v>
      </c>
      <c r="AE95" s="84">
        <v>3002163016</v>
      </c>
      <c r="AF95" s="66" t="s">
        <v>990</v>
      </c>
      <c r="AG95" s="64" t="s">
        <v>991</v>
      </c>
      <c r="AH95" s="86">
        <v>102375000</v>
      </c>
      <c r="AI95" s="66">
        <v>315</v>
      </c>
      <c r="AJ95" s="66" t="s">
        <v>91</v>
      </c>
      <c r="AK95" s="66" t="s">
        <v>992</v>
      </c>
      <c r="AL95" s="66">
        <f>+VLOOKUP(AK95,LISTAS!$A$921:$C$989,2,0)</f>
        <v>79977078</v>
      </c>
      <c r="AM95" s="66">
        <f>+VLOOKUP(AK95,LISTAS!$A$921:$C$989,3,0)</f>
        <v>4</v>
      </c>
      <c r="AN95" s="65">
        <v>45681</v>
      </c>
      <c r="AO95" s="66">
        <v>10325</v>
      </c>
      <c r="AP95" s="65">
        <v>45681</v>
      </c>
      <c r="AQ95" s="68" t="s">
        <v>93</v>
      </c>
      <c r="AR95" s="181" t="s">
        <v>94</v>
      </c>
      <c r="AS95" s="65">
        <v>45691</v>
      </c>
      <c r="AT95" s="66" t="s">
        <v>95</v>
      </c>
      <c r="AU95" s="66" t="s">
        <v>993</v>
      </c>
      <c r="AV95" s="65">
        <v>45681</v>
      </c>
      <c r="AW95" s="65">
        <v>45684</v>
      </c>
      <c r="AX95" s="66" t="s">
        <v>97</v>
      </c>
      <c r="AY95" s="65">
        <v>45691</v>
      </c>
      <c r="AZ95" s="66"/>
      <c r="BH95" s="66">
        <f>+AI95+BF95</f>
        <v>315</v>
      </c>
      <c r="BI95" s="87">
        <f>+AH95+BG95</f>
        <v>102375000</v>
      </c>
      <c r="BJ95" s="86">
        <f t="shared" si="7"/>
        <v>9750000</v>
      </c>
      <c r="BK95" s="65">
        <v>46008</v>
      </c>
      <c r="BP95" s="67">
        <f>NETWORKDAYS.INTL(E95,AN95,1,Hoja1!C96:C113)-1</f>
        <v>4</v>
      </c>
      <c r="BR95" s="69" t="b">
        <f t="shared" si="6"/>
        <v>1</v>
      </c>
    </row>
    <row r="96" spans="1:70" s="70" customFormat="1" ht="150" customHeight="1">
      <c r="A96" s="62">
        <v>94</v>
      </c>
      <c r="B96" s="63" t="s">
        <v>994</v>
      </c>
      <c r="C96" s="60" t="s">
        <v>995</v>
      </c>
      <c r="D96" s="51" t="s">
        <v>996</v>
      </c>
      <c r="E96" s="52">
        <v>45677</v>
      </c>
      <c r="F96" s="51" t="s">
        <v>73</v>
      </c>
      <c r="G96" s="66">
        <v>70131700</v>
      </c>
      <c r="H96" s="51" t="s">
        <v>74</v>
      </c>
      <c r="I96" s="51" t="s">
        <v>75</v>
      </c>
      <c r="J96" s="51" t="s">
        <v>76</v>
      </c>
      <c r="K96" s="51" t="s">
        <v>209</v>
      </c>
      <c r="L96" s="51" t="s">
        <v>538</v>
      </c>
      <c r="M96" s="51" t="s">
        <v>539</v>
      </c>
      <c r="N96" s="51">
        <v>18625</v>
      </c>
      <c r="O96" s="52">
        <v>45663</v>
      </c>
      <c r="P96" s="54">
        <v>102375000</v>
      </c>
      <c r="Q96" s="51" t="s">
        <v>540</v>
      </c>
      <c r="R96" s="53" t="s">
        <v>81</v>
      </c>
      <c r="S96" s="53" t="s">
        <v>81</v>
      </c>
      <c r="T96" s="53" t="s">
        <v>81</v>
      </c>
      <c r="U96" s="82" t="s">
        <v>997</v>
      </c>
      <c r="V96" s="55" t="s">
        <v>83</v>
      </c>
      <c r="W96" s="55">
        <v>52518313</v>
      </c>
      <c r="X96" s="51">
        <v>4</v>
      </c>
      <c r="Y96" s="66" t="s">
        <v>84</v>
      </c>
      <c r="Z96" s="83">
        <v>30112</v>
      </c>
      <c r="AA96" s="84" t="s">
        <v>85</v>
      </c>
      <c r="AB96" s="66" t="s">
        <v>434</v>
      </c>
      <c r="AC96" s="66" t="s">
        <v>87</v>
      </c>
      <c r="AD96" s="85" t="s">
        <v>998</v>
      </c>
      <c r="AE96" s="84">
        <v>3115074487</v>
      </c>
      <c r="AF96" s="66" t="s">
        <v>999</v>
      </c>
      <c r="AG96" s="64" t="s">
        <v>1000</v>
      </c>
      <c r="AH96" s="86">
        <v>102375000</v>
      </c>
      <c r="AI96" s="66">
        <v>315</v>
      </c>
      <c r="AJ96" s="66" t="s">
        <v>91</v>
      </c>
      <c r="AK96" s="66" t="s">
        <v>568</v>
      </c>
      <c r="AL96" s="66">
        <f>+VLOOKUP(AK96,LISTAS!$A$921:$C$989,2,0)</f>
        <v>80202238</v>
      </c>
      <c r="AM96" s="66">
        <f>+VLOOKUP(AK96,LISTAS!$A$921:$C$989,3,0)</f>
        <v>4</v>
      </c>
      <c r="AN96" s="65">
        <v>45681</v>
      </c>
      <c r="AO96" s="66">
        <v>10225</v>
      </c>
      <c r="AP96" s="65">
        <v>45681</v>
      </c>
      <c r="AQ96" s="68" t="s">
        <v>93</v>
      </c>
      <c r="AR96" s="181" t="s">
        <v>94</v>
      </c>
      <c r="AS96" s="65">
        <v>45691</v>
      </c>
      <c r="AT96" s="66" t="s">
        <v>95</v>
      </c>
      <c r="AU96" s="66" t="s">
        <v>1001</v>
      </c>
      <c r="AV96" s="65">
        <v>45684</v>
      </c>
      <c r="AW96" s="65">
        <v>45684</v>
      </c>
      <c r="AX96" s="66" t="s">
        <v>97</v>
      </c>
      <c r="AY96" s="65">
        <v>45691</v>
      </c>
      <c r="AZ96" s="66"/>
      <c r="BH96" s="66">
        <f>+AI96+BF96</f>
        <v>315</v>
      </c>
      <c r="BI96" s="87">
        <f>+AH96+BG96</f>
        <v>102375000</v>
      </c>
      <c r="BJ96" s="86">
        <f t="shared" si="7"/>
        <v>9750000</v>
      </c>
      <c r="BK96" s="65">
        <v>46008</v>
      </c>
      <c r="BP96" s="67">
        <f>NETWORKDAYS.INTL(E96,AN96,1,Hoja1!C97:C114)-1</f>
        <v>4</v>
      </c>
      <c r="BR96" s="69" t="b">
        <f t="shared" si="6"/>
        <v>0</v>
      </c>
    </row>
    <row r="97" spans="1:70" s="70" customFormat="1" ht="150" customHeight="1">
      <c r="A97" s="62">
        <v>95</v>
      </c>
      <c r="B97" s="63" t="s">
        <v>1002</v>
      </c>
      <c r="C97" s="60" t="s">
        <v>1003</v>
      </c>
      <c r="D97" s="51" t="s">
        <v>1004</v>
      </c>
      <c r="E97" s="52">
        <v>45679</v>
      </c>
      <c r="F97" s="51" t="s">
        <v>73</v>
      </c>
      <c r="G97" s="66">
        <v>70131700</v>
      </c>
      <c r="H97" s="51" t="s">
        <v>74</v>
      </c>
      <c r="I97" s="51" t="s">
        <v>75</v>
      </c>
      <c r="J97" s="51" t="s">
        <v>76</v>
      </c>
      <c r="K97" s="51" t="s">
        <v>298</v>
      </c>
      <c r="L97" s="51" t="s">
        <v>855</v>
      </c>
      <c r="M97" s="51" t="s">
        <v>856</v>
      </c>
      <c r="N97" s="51">
        <v>28525</v>
      </c>
      <c r="O97" s="52">
        <v>45663</v>
      </c>
      <c r="P97" s="54">
        <v>81900000</v>
      </c>
      <c r="Q97" s="51" t="s">
        <v>540</v>
      </c>
      <c r="R97" s="53" t="s">
        <v>81</v>
      </c>
      <c r="S97" s="53" t="s">
        <v>81</v>
      </c>
      <c r="T97" s="53" t="s">
        <v>81</v>
      </c>
      <c r="U97" s="82" t="s">
        <v>1005</v>
      </c>
      <c r="V97" s="55" t="s">
        <v>83</v>
      </c>
      <c r="W97" s="55">
        <v>52616173</v>
      </c>
      <c r="X97" s="51">
        <v>1</v>
      </c>
      <c r="Y97" s="66" t="s">
        <v>84</v>
      </c>
      <c r="Z97" s="83">
        <v>28453</v>
      </c>
      <c r="AA97" s="84" t="s">
        <v>85</v>
      </c>
      <c r="AB97" s="66" t="s">
        <v>1006</v>
      </c>
      <c r="AC97" s="66" t="s">
        <v>1007</v>
      </c>
      <c r="AD97" s="85" t="s">
        <v>1008</v>
      </c>
      <c r="AE97" s="84">
        <v>3124824397</v>
      </c>
      <c r="AF97" s="66" t="s">
        <v>1009</v>
      </c>
      <c r="AG97" s="64" t="s">
        <v>1010</v>
      </c>
      <c r="AH97" s="86">
        <v>81900000</v>
      </c>
      <c r="AI97" s="66">
        <v>270</v>
      </c>
      <c r="AJ97" s="66" t="s">
        <v>91</v>
      </c>
      <c r="AK97" s="66" t="s">
        <v>1011</v>
      </c>
      <c r="AL97" s="66">
        <f>+VLOOKUP(AK97,LISTAS!$A$921:$C$989,2,0)</f>
        <v>80099439</v>
      </c>
      <c r="AM97" s="66">
        <f>+VLOOKUP(AK97,LISTAS!$A$921:$C$989,3,0)</f>
        <v>6</v>
      </c>
      <c r="AN97" s="65">
        <v>45681</v>
      </c>
      <c r="AO97" s="66">
        <v>10125</v>
      </c>
      <c r="AP97" s="65">
        <v>45681</v>
      </c>
      <c r="AQ97" s="68" t="s">
        <v>93</v>
      </c>
      <c r="AR97" s="181" t="s">
        <v>94</v>
      </c>
      <c r="AS97" s="65">
        <v>45691</v>
      </c>
      <c r="AT97" s="66" t="s">
        <v>95</v>
      </c>
      <c r="AU97" s="66" t="s">
        <v>1012</v>
      </c>
      <c r="AV97" s="65">
        <v>45685</v>
      </c>
      <c r="AW97" s="65">
        <v>45688</v>
      </c>
      <c r="AX97" s="66" t="s">
        <v>97</v>
      </c>
      <c r="AY97" s="65">
        <v>45691</v>
      </c>
      <c r="AZ97" s="66"/>
      <c r="BH97" s="66">
        <f>+AI97+BF97</f>
        <v>270</v>
      </c>
      <c r="BI97" s="87">
        <f>+AH97+BG97</f>
        <v>81900000</v>
      </c>
      <c r="BJ97" s="86">
        <f t="shared" si="7"/>
        <v>9100000</v>
      </c>
      <c r="BK97" s="65">
        <v>45963</v>
      </c>
      <c r="BP97" s="67">
        <f>NETWORKDAYS.INTL(E97,AN97,1,Hoja1!C98:C115)-1</f>
        <v>2</v>
      </c>
      <c r="BR97" s="69" t="b">
        <f t="shared" si="6"/>
        <v>0</v>
      </c>
    </row>
    <row r="98" spans="1:70" s="70" customFormat="1" ht="150" customHeight="1">
      <c r="A98" s="62">
        <v>96</v>
      </c>
      <c r="B98" s="63" t="s">
        <v>1013</v>
      </c>
      <c r="C98" s="60" t="s">
        <v>1014</v>
      </c>
      <c r="D98" s="51" t="s">
        <v>1015</v>
      </c>
      <c r="E98" s="52">
        <v>45678</v>
      </c>
      <c r="F98" s="51" t="s">
        <v>73</v>
      </c>
      <c r="G98" s="66" t="s">
        <v>1016</v>
      </c>
      <c r="H98" s="51" t="s">
        <v>74</v>
      </c>
      <c r="I98" s="51" t="s">
        <v>75</v>
      </c>
      <c r="J98" s="51" t="s">
        <v>76</v>
      </c>
      <c r="K98" s="51" t="s">
        <v>183</v>
      </c>
      <c r="L98" s="51" t="s">
        <v>184</v>
      </c>
      <c r="M98" s="51" t="s">
        <v>456</v>
      </c>
      <c r="N98" s="51">
        <v>11525</v>
      </c>
      <c r="O98" s="52">
        <v>45662</v>
      </c>
      <c r="P98" s="54">
        <v>64350000</v>
      </c>
      <c r="Q98" s="51" t="s">
        <v>517</v>
      </c>
      <c r="R98" s="53" t="s">
        <v>81</v>
      </c>
      <c r="S98" s="53" t="s">
        <v>81</v>
      </c>
      <c r="T98" s="53" t="s">
        <v>81</v>
      </c>
      <c r="U98" s="82" t="s">
        <v>1017</v>
      </c>
      <c r="V98" s="55" t="s">
        <v>83</v>
      </c>
      <c r="W98" s="55">
        <v>1014250554</v>
      </c>
      <c r="X98" s="51">
        <v>2</v>
      </c>
      <c r="Y98" s="66" t="s">
        <v>112</v>
      </c>
      <c r="Z98" s="83">
        <v>34346</v>
      </c>
      <c r="AA98" s="84" t="s">
        <v>85</v>
      </c>
      <c r="AB98" s="66" t="s">
        <v>188</v>
      </c>
      <c r="AC98" s="66" t="s">
        <v>87</v>
      </c>
      <c r="AD98" s="85" t="s">
        <v>1018</v>
      </c>
      <c r="AE98" s="84">
        <v>3102891741</v>
      </c>
      <c r="AF98" s="66" t="s">
        <v>1019</v>
      </c>
      <c r="AG98" s="64" t="s">
        <v>1020</v>
      </c>
      <c r="AH98" s="86">
        <v>64350000</v>
      </c>
      <c r="AI98" s="66">
        <v>330</v>
      </c>
      <c r="AJ98" s="66" t="s">
        <v>91</v>
      </c>
      <c r="AK98" s="66" t="s">
        <v>463</v>
      </c>
      <c r="AL98" s="66">
        <f>+VLOOKUP(AK98,LISTAS!$A$921:$C$989,2,0)</f>
        <v>91496098</v>
      </c>
      <c r="AM98" s="66">
        <f>+VLOOKUP(AK98,LISTAS!$A$921:$C$989,3,0)</f>
        <v>0</v>
      </c>
      <c r="AN98" s="65">
        <v>45681</v>
      </c>
      <c r="AO98" s="66">
        <v>10925</v>
      </c>
      <c r="AP98" s="65">
        <v>45684</v>
      </c>
      <c r="AQ98" s="68" t="s">
        <v>93</v>
      </c>
      <c r="AR98" s="181" t="s">
        <v>94</v>
      </c>
      <c r="AS98" s="65">
        <v>45680</v>
      </c>
      <c r="AT98" s="66" t="s">
        <v>95</v>
      </c>
      <c r="AU98" s="66" t="s">
        <v>1021</v>
      </c>
      <c r="AV98" s="65">
        <v>45684</v>
      </c>
      <c r="AW98" s="65">
        <v>45684</v>
      </c>
      <c r="AX98" s="66" t="s">
        <v>97</v>
      </c>
      <c r="AY98" s="65">
        <v>45684</v>
      </c>
      <c r="AZ98" s="66"/>
      <c r="BH98" s="66">
        <f>+AI98+BF98</f>
        <v>330</v>
      </c>
      <c r="BI98" s="87">
        <f>+AH98+BG98</f>
        <v>64350000</v>
      </c>
      <c r="BJ98" s="86">
        <f t="shared" si="7"/>
        <v>5850000</v>
      </c>
      <c r="BK98" s="65">
        <v>46017</v>
      </c>
      <c r="BP98" s="67">
        <f>NETWORKDAYS.INTL(E98,AN98,1,Hoja1!C99:C116)-1</f>
        <v>3</v>
      </c>
      <c r="BR98" s="69" t="b">
        <f t="shared" si="6"/>
        <v>0</v>
      </c>
    </row>
    <row r="99" spans="1:70" s="70" customFormat="1" ht="150" customHeight="1">
      <c r="A99" s="62">
        <v>97</v>
      </c>
      <c r="B99" s="63" t="s">
        <v>1022</v>
      </c>
      <c r="C99" s="60" t="s">
        <v>1023</v>
      </c>
      <c r="D99" s="51" t="s">
        <v>1024</v>
      </c>
      <c r="E99" s="52">
        <v>45679</v>
      </c>
      <c r="F99" s="51" t="s">
        <v>73</v>
      </c>
      <c r="G99" s="66">
        <v>70131700</v>
      </c>
      <c r="H99" s="51" t="s">
        <v>74</v>
      </c>
      <c r="I99" s="51" t="s">
        <v>75</v>
      </c>
      <c r="J99" s="51" t="s">
        <v>76</v>
      </c>
      <c r="K99" s="51" t="s">
        <v>298</v>
      </c>
      <c r="L99" s="51" t="s">
        <v>855</v>
      </c>
      <c r="M99" s="51" t="s">
        <v>856</v>
      </c>
      <c r="N99" s="51">
        <v>12625</v>
      </c>
      <c r="O99" s="52">
        <v>45662</v>
      </c>
      <c r="P99" s="54">
        <v>84500000</v>
      </c>
      <c r="Q99" s="51" t="s">
        <v>857</v>
      </c>
      <c r="R99" s="53" t="s">
        <v>81</v>
      </c>
      <c r="S99" s="53" t="s">
        <v>81</v>
      </c>
      <c r="T99" s="53" t="s">
        <v>81</v>
      </c>
      <c r="U99" s="82" t="s">
        <v>1025</v>
      </c>
      <c r="V99" s="55" t="s">
        <v>83</v>
      </c>
      <c r="W99" s="55">
        <v>80388471</v>
      </c>
      <c r="X99" s="51">
        <v>2</v>
      </c>
      <c r="Y99" s="66" t="s">
        <v>112</v>
      </c>
      <c r="Z99" s="83">
        <v>31071</v>
      </c>
      <c r="AA99" s="84" t="s">
        <v>85</v>
      </c>
      <c r="AB99" s="66" t="s">
        <v>700</v>
      </c>
      <c r="AC99" s="66" t="s">
        <v>662</v>
      </c>
      <c r="AD99" s="85" t="s">
        <v>1026</v>
      </c>
      <c r="AE99" s="84" t="s">
        <v>1027</v>
      </c>
      <c r="AF99" s="66" t="s">
        <v>1028</v>
      </c>
      <c r="AG99" s="64" t="s">
        <v>1029</v>
      </c>
      <c r="AH99" s="86">
        <v>84500000</v>
      </c>
      <c r="AI99" s="66">
        <v>300</v>
      </c>
      <c r="AJ99" s="66" t="s">
        <v>91</v>
      </c>
      <c r="AK99" s="66" t="s">
        <v>1030</v>
      </c>
      <c r="AL99" s="66">
        <f>+VLOOKUP(AK99,LISTAS!$A$921:$C$989,2,0)</f>
        <v>78675558</v>
      </c>
      <c r="AM99" s="66">
        <f>+VLOOKUP(AK99,LISTAS!$A$921:$C$989,3,0)</f>
        <v>8</v>
      </c>
      <c r="AN99" s="65">
        <v>45681</v>
      </c>
      <c r="AO99" s="66">
        <v>11325</v>
      </c>
      <c r="AP99" s="65">
        <v>45684</v>
      </c>
      <c r="AQ99" s="68" t="s">
        <v>93</v>
      </c>
      <c r="AR99" s="181" t="s">
        <v>94</v>
      </c>
      <c r="AS99" s="65">
        <v>45691</v>
      </c>
      <c r="AT99" s="66" t="s">
        <v>745</v>
      </c>
      <c r="AU99" s="66" t="s">
        <v>1031</v>
      </c>
      <c r="AV99" s="65" t="s">
        <v>1032</v>
      </c>
      <c r="AW99" s="65" t="s">
        <v>1032</v>
      </c>
      <c r="AX99" s="66" t="s">
        <v>97</v>
      </c>
      <c r="AY99" s="65">
        <v>45691</v>
      </c>
      <c r="AZ99" s="66"/>
      <c r="BH99" s="66">
        <f>+AI99+BF99</f>
        <v>300</v>
      </c>
      <c r="BI99" s="87">
        <f>+AH99+BG99</f>
        <v>84500000</v>
      </c>
      <c r="BJ99" s="86">
        <f t="shared" si="7"/>
        <v>8450000</v>
      </c>
      <c r="BK99" s="65">
        <v>45993</v>
      </c>
      <c r="BP99" s="67">
        <f>NETWORKDAYS.INTL(E99,AN99,1,Hoja1!C100:C117)-1</f>
        <v>2</v>
      </c>
      <c r="BR99" s="69" t="b">
        <f t="shared" si="6"/>
        <v>0</v>
      </c>
    </row>
    <row r="100" spans="1:70" s="70" customFormat="1" ht="150" customHeight="1">
      <c r="A100" s="62">
        <v>98</v>
      </c>
      <c r="B100" s="63" t="s">
        <v>1033</v>
      </c>
      <c r="C100" s="60" t="s">
        <v>1034</v>
      </c>
      <c r="D100" s="51" t="s">
        <v>1035</v>
      </c>
      <c r="E100" s="52">
        <v>45679</v>
      </c>
      <c r="F100" s="51" t="s">
        <v>73</v>
      </c>
      <c r="G100" s="66">
        <v>70131700</v>
      </c>
      <c r="H100" s="51" t="s">
        <v>74</v>
      </c>
      <c r="I100" s="51" t="s">
        <v>75</v>
      </c>
      <c r="J100" s="51" t="s">
        <v>76</v>
      </c>
      <c r="K100" s="51" t="s">
        <v>298</v>
      </c>
      <c r="L100" s="51" t="s">
        <v>855</v>
      </c>
      <c r="M100" s="51" t="s">
        <v>856</v>
      </c>
      <c r="N100" s="51">
        <v>13725</v>
      </c>
      <c r="O100" s="52">
        <v>45662</v>
      </c>
      <c r="P100" s="54">
        <v>104000000</v>
      </c>
      <c r="Q100" s="51" t="s">
        <v>857</v>
      </c>
      <c r="R100" s="53" t="s">
        <v>81</v>
      </c>
      <c r="S100" s="53" t="s">
        <v>81</v>
      </c>
      <c r="T100" s="53" t="s">
        <v>81</v>
      </c>
      <c r="U100" s="82" t="s">
        <v>1036</v>
      </c>
      <c r="V100" s="55" t="s">
        <v>83</v>
      </c>
      <c r="W100" s="55">
        <v>1018404345</v>
      </c>
      <c r="X100" s="51">
        <v>7</v>
      </c>
      <c r="Y100" s="66" t="s">
        <v>84</v>
      </c>
      <c r="Z100" s="83">
        <v>31582</v>
      </c>
      <c r="AA100" s="84" t="s">
        <v>85</v>
      </c>
      <c r="AB100" s="66" t="s">
        <v>102</v>
      </c>
      <c r="AC100" s="66" t="s">
        <v>948</v>
      </c>
      <c r="AD100" s="85" t="s">
        <v>1037</v>
      </c>
      <c r="AE100" s="84">
        <v>3125078647</v>
      </c>
      <c r="AF100" s="66" t="s">
        <v>1038</v>
      </c>
      <c r="AG100" s="64" t="s">
        <v>1039</v>
      </c>
      <c r="AH100" s="86">
        <v>104000000</v>
      </c>
      <c r="AI100" s="66">
        <v>300</v>
      </c>
      <c r="AJ100" s="66" t="s">
        <v>91</v>
      </c>
      <c r="AK100" s="66" t="s">
        <v>1040</v>
      </c>
      <c r="AL100" s="66">
        <f>+VLOOKUP(AK100,LISTAS!$A$921:$C$989,2,0)</f>
        <v>11314980</v>
      </c>
      <c r="AM100" s="66">
        <f>+VLOOKUP(AK100,LISTAS!$A$921:$C$989,3,0)</f>
        <v>1</v>
      </c>
      <c r="AN100" s="65">
        <v>45681</v>
      </c>
      <c r="AO100" s="66">
        <v>13125</v>
      </c>
      <c r="AP100" s="65">
        <v>45685</v>
      </c>
      <c r="AQ100" s="68" t="s">
        <v>93</v>
      </c>
      <c r="AR100" s="181" t="s">
        <v>94</v>
      </c>
      <c r="AS100" s="65">
        <v>45691</v>
      </c>
      <c r="AT100" s="66" t="s">
        <v>95</v>
      </c>
      <c r="AU100" s="66" t="s">
        <v>1041</v>
      </c>
      <c r="AV100" s="65">
        <v>45686</v>
      </c>
      <c r="AW100" s="65">
        <v>45686</v>
      </c>
      <c r="AX100" s="66" t="s">
        <v>97</v>
      </c>
      <c r="AY100" s="65">
        <v>45691</v>
      </c>
      <c r="AZ100" s="66"/>
      <c r="BH100" s="66">
        <f>+AI100+BF100</f>
        <v>300</v>
      </c>
      <c r="BI100" s="87">
        <f>+AH100+BG100</f>
        <v>104000000</v>
      </c>
      <c r="BJ100" s="86">
        <f t="shared" si="7"/>
        <v>10400000</v>
      </c>
      <c r="BK100" s="65">
        <v>45993</v>
      </c>
      <c r="BP100" s="67">
        <f>NETWORKDAYS.INTL(E100,AN100,1,Hoja1!C101:C118)-1</f>
        <v>2</v>
      </c>
      <c r="BR100" s="69" t="b">
        <f t="shared" si="6"/>
        <v>0</v>
      </c>
    </row>
    <row r="101" spans="1:70" s="70" customFormat="1" ht="150" customHeight="1">
      <c r="A101" s="62">
        <v>99</v>
      </c>
      <c r="B101" s="63" t="s">
        <v>1042</v>
      </c>
      <c r="C101" s="60" t="s">
        <v>1043</v>
      </c>
      <c r="D101" s="51" t="s">
        <v>1044</v>
      </c>
      <c r="E101" s="52">
        <v>45677</v>
      </c>
      <c r="F101" s="51" t="s">
        <v>73</v>
      </c>
      <c r="G101" s="66">
        <v>70131700</v>
      </c>
      <c r="H101" s="51" t="s">
        <v>74</v>
      </c>
      <c r="I101" s="51" t="s">
        <v>75</v>
      </c>
      <c r="J101" s="51" t="s">
        <v>76</v>
      </c>
      <c r="K101" s="51" t="s">
        <v>209</v>
      </c>
      <c r="L101" s="51" t="s">
        <v>538</v>
      </c>
      <c r="M101" s="51" t="s">
        <v>539</v>
      </c>
      <c r="N101" s="51">
        <v>18525</v>
      </c>
      <c r="O101" s="52">
        <v>45663</v>
      </c>
      <c r="P101" s="54">
        <v>102375000</v>
      </c>
      <c r="Q101" s="51" t="s">
        <v>540</v>
      </c>
      <c r="R101" s="53" t="s">
        <v>81</v>
      </c>
      <c r="S101" s="53" t="s">
        <v>81</v>
      </c>
      <c r="T101" s="53" t="s">
        <v>81</v>
      </c>
      <c r="U101" s="82" t="s">
        <v>1045</v>
      </c>
      <c r="V101" s="55" t="s">
        <v>83</v>
      </c>
      <c r="W101" s="55">
        <v>1020764119</v>
      </c>
      <c r="X101" s="51">
        <v>1</v>
      </c>
      <c r="Y101" s="66" t="s">
        <v>112</v>
      </c>
      <c r="Z101" s="83">
        <v>33454</v>
      </c>
      <c r="AA101" s="84" t="s">
        <v>85</v>
      </c>
      <c r="AB101" s="66" t="s">
        <v>1046</v>
      </c>
      <c r="AC101" s="66" t="s">
        <v>554</v>
      </c>
      <c r="AD101" s="85" t="s">
        <v>1047</v>
      </c>
      <c r="AE101" s="84">
        <v>3133219940</v>
      </c>
      <c r="AF101" s="66" t="s">
        <v>1048</v>
      </c>
      <c r="AG101" s="64" t="s">
        <v>1049</v>
      </c>
      <c r="AH101" s="86">
        <v>102375000</v>
      </c>
      <c r="AI101" s="66">
        <v>315</v>
      </c>
      <c r="AJ101" s="66" t="s">
        <v>91</v>
      </c>
      <c r="AK101" s="66" t="s">
        <v>589</v>
      </c>
      <c r="AL101" s="66">
        <f>+VLOOKUP(AK101,LISTAS!$A$921:$C$989,2,0)</f>
        <v>1077142987</v>
      </c>
      <c r="AM101" s="66">
        <f>+VLOOKUP(AK101,LISTAS!$A$921:$C$989,3,0)</f>
        <v>4</v>
      </c>
      <c r="AN101" s="65">
        <v>45681</v>
      </c>
      <c r="AO101" s="66">
        <v>11025</v>
      </c>
      <c r="AP101" s="65">
        <v>45684</v>
      </c>
      <c r="AQ101" s="68" t="s">
        <v>93</v>
      </c>
      <c r="AR101" s="181" t="s">
        <v>94</v>
      </c>
      <c r="AS101" s="65">
        <v>45691</v>
      </c>
      <c r="AT101" s="66" t="s">
        <v>95</v>
      </c>
      <c r="AU101" s="66" t="s">
        <v>1050</v>
      </c>
      <c r="AV101" s="65">
        <v>45686</v>
      </c>
      <c r="AW101" s="65">
        <v>45688</v>
      </c>
      <c r="AX101" s="66" t="s">
        <v>97</v>
      </c>
      <c r="AY101" s="65">
        <v>45691</v>
      </c>
      <c r="AZ101" s="66"/>
      <c r="BH101" s="66">
        <f>+AI101+BF101</f>
        <v>315</v>
      </c>
      <c r="BI101" s="87">
        <f>+AH101+BG101</f>
        <v>102375000</v>
      </c>
      <c r="BJ101" s="86">
        <f t="shared" si="7"/>
        <v>9750000</v>
      </c>
      <c r="BK101" s="65">
        <v>46008</v>
      </c>
      <c r="BP101" s="67">
        <f>NETWORKDAYS.INTL(E101,AN101,1,Hoja1!C102:C119)-1</f>
        <v>4</v>
      </c>
      <c r="BR101" s="69" t="b">
        <f t="shared" si="6"/>
        <v>0</v>
      </c>
    </row>
    <row r="102" spans="1:70" s="70" customFormat="1" ht="150" customHeight="1">
      <c r="A102" s="62">
        <v>100</v>
      </c>
      <c r="B102" s="63" t="s">
        <v>1051</v>
      </c>
      <c r="C102" s="60" t="s">
        <v>1052</v>
      </c>
      <c r="D102" s="51" t="s">
        <v>1053</v>
      </c>
      <c r="E102" s="52">
        <v>45677</v>
      </c>
      <c r="F102" s="51" t="s">
        <v>73</v>
      </c>
      <c r="G102" s="66">
        <v>70131700</v>
      </c>
      <c r="H102" s="51" t="s">
        <v>74</v>
      </c>
      <c r="I102" s="51" t="s">
        <v>75</v>
      </c>
      <c r="J102" s="51" t="s">
        <v>76</v>
      </c>
      <c r="K102" s="51" t="s">
        <v>209</v>
      </c>
      <c r="L102" s="51" t="s">
        <v>538</v>
      </c>
      <c r="M102" s="51" t="s">
        <v>539</v>
      </c>
      <c r="N102" s="51">
        <v>14425</v>
      </c>
      <c r="O102" s="52">
        <v>45662</v>
      </c>
      <c r="P102" s="54">
        <v>109200000</v>
      </c>
      <c r="Q102" s="51" t="s">
        <v>540</v>
      </c>
      <c r="R102" s="53" t="s">
        <v>81</v>
      </c>
      <c r="S102" s="53" t="s">
        <v>81</v>
      </c>
      <c r="T102" s="53" t="s">
        <v>81</v>
      </c>
      <c r="U102" s="82" t="s">
        <v>1054</v>
      </c>
      <c r="V102" s="55" t="s">
        <v>83</v>
      </c>
      <c r="W102" s="55">
        <v>35429218</v>
      </c>
      <c r="X102" s="51">
        <v>9</v>
      </c>
      <c r="Y102" s="66" t="s">
        <v>84</v>
      </c>
      <c r="Z102" s="83">
        <v>31319</v>
      </c>
      <c r="AA102" s="84" t="s">
        <v>85</v>
      </c>
      <c r="AB102" s="66" t="s">
        <v>1055</v>
      </c>
      <c r="AC102" s="66" t="s">
        <v>1056</v>
      </c>
      <c r="AD102" s="85" t="s">
        <v>1057</v>
      </c>
      <c r="AE102" s="84">
        <v>3206501434</v>
      </c>
      <c r="AF102" s="66" t="s">
        <v>1058</v>
      </c>
      <c r="AG102" s="64" t="s">
        <v>1059</v>
      </c>
      <c r="AH102" s="86">
        <v>109200000</v>
      </c>
      <c r="AI102" s="66">
        <v>315</v>
      </c>
      <c r="AJ102" s="66" t="s">
        <v>91</v>
      </c>
      <c r="AK102" s="66" t="s">
        <v>992</v>
      </c>
      <c r="AL102" s="66">
        <f>+VLOOKUP(AK102,LISTAS!$A$921:$C$989,2,0)</f>
        <v>79977078</v>
      </c>
      <c r="AM102" s="66">
        <f>+VLOOKUP(AK102,LISTAS!$A$921:$C$989,3,0)</f>
        <v>4</v>
      </c>
      <c r="AN102" s="65">
        <v>45681</v>
      </c>
      <c r="AO102" s="66">
        <v>11225</v>
      </c>
      <c r="AP102" s="65">
        <v>45684</v>
      </c>
      <c r="AQ102" s="68" t="s">
        <v>93</v>
      </c>
      <c r="AR102" s="181" t="s">
        <v>94</v>
      </c>
      <c r="AS102" s="65">
        <v>45691</v>
      </c>
      <c r="AT102" s="66" t="s">
        <v>95</v>
      </c>
      <c r="AU102" s="66" t="s">
        <v>1060</v>
      </c>
      <c r="AV102" s="65">
        <v>45684</v>
      </c>
      <c r="AW102" s="65">
        <v>45685</v>
      </c>
      <c r="AX102" s="66" t="s">
        <v>97</v>
      </c>
      <c r="AY102" s="65">
        <v>45691</v>
      </c>
      <c r="AZ102" s="66"/>
      <c r="BH102" s="66">
        <f>+AI102+BF102</f>
        <v>315</v>
      </c>
      <c r="BI102" s="87">
        <f>+AH102+BG102</f>
        <v>109200000</v>
      </c>
      <c r="BJ102" s="86">
        <f t="shared" si="7"/>
        <v>10400000</v>
      </c>
      <c r="BK102" s="65">
        <v>46008</v>
      </c>
      <c r="BP102" s="67">
        <f>NETWORKDAYS.INTL(E102,AN102,1,Hoja1!C103:C120)-1</f>
        <v>4</v>
      </c>
      <c r="BR102" s="69" t="b">
        <f t="shared" si="6"/>
        <v>0</v>
      </c>
    </row>
    <row r="103" spans="1:70" s="70" customFormat="1" ht="150" customHeight="1">
      <c r="A103" s="62">
        <v>101</v>
      </c>
      <c r="B103" s="63" t="s">
        <v>1061</v>
      </c>
      <c r="C103" s="60" t="s">
        <v>1062</v>
      </c>
      <c r="D103" s="51" t="s">
        <v>1063</v>
      </c>
      <c r="E103" s="52">
        <v>45677</v>
      </c>
      <c r="F103" s="51" t="s">
        <v>73</v>
      </c>
      <c r="G103" s="66">
        <v>70131700</v>
      </c>
      <c r="H103" s="51" t="s">
        <v>74</v>
      </c>
      <c r="I103" s="51" t="s">
        <v>75</v>
      </c>
      <c r="J103" s="51" t="s">
        <v>76</v>
      </c>
      <c r="K103" s="51" t="s">
        <v>209</v>
      </c>
      <c r="L103" s="51" t="s">
        <v>538</v>
      </c>
      <c r="M103" s="51" t="s">
        <v>539</v>
      </c>
      <c r="N103" s="51">
        <v>16825</v>
      </c>
      <c r="O103" s="52">
        <v>45662</v>
      </c>
      <c r="P103" s="54">
        <v>109200000</v>
      </c>
      <c r="Q103" s="51" t="s">
        <v>857</v>
      </c>
      <c r="R103" s="53" t="s">
        <v>81</v>
      </c>
      <c r="S103" s="53" t="s">
        <v>81</v>
      </c>
      <c r="T103" s="53" t="s">
        <v>81</v>
      </c>
      <c r="U103" s="82" t="s">
        <v>1064</v>
      </c>
      <c r="V103" s="55" t="s">
        <v>83</v>
      </c>
      <c r="W103" s="55">
        <v>52220241</v>
      </c>
      <c r="X103" s="51">
        <v>1</v>
      </c>
      <c r="Y103" s="66" t="s">
        <v>84</v>
      </c>
      <c r="Z103" s="83">
        <v>26917</v>
      </c>
      <c r="AA103" s="84" t="s">
        <v>85</v>
      </c>
      <c r="AB103" s="66" t="s">
        <v>434</v>
      </c>
      <c r="AC103" s="66" t="s">
        <v>1065</v>
      </c>
      <c r="AD103" s="85" t="s">
        <v>1066</v>
      </c>
      <c r="AE103" s="84">
        <v>3002647324</v>
      </c>
      <c r="AF103" s="66" t="s">
        <v>1067</v>
      </c>
      <c r="AG103" s="64" t="s">
        <v>1068</v>
      </c>
      <c r="AH103" s="86">
        <v>109200000</v>
      </c>
      <c r="AI103" s="66">
        <v>315</v>
      </c>
      <c r="AJ103" s="66" t="s">
        <v>91</v>
      </c>
      <c r="AK103" s="66" t="s">
        <v>1069</v>
      </c>
      <c r="AL103" s="66">
        <f>+VLOOKUP(AK103,LISTAS!$A$921:$C$989,2,0)</f>
        <v>79047298</v>
      </c>
      <c r="AM103" s="66">
        <f>+VLOOKUP(AK103,LISTAS!$A$921:$C$989,3,0)</f>
        <v>8</v>
      </c>
      <c r="AN103" s="65">
        <v>45681</v>
      </c>
      <c r="AO103" s="66">
        <v>11125</v>
      </c>
      <c r="AP103" s="65">
        <v>45684</v>
      </c>
      <c r="AQ103" s="68" t="s">
        <v>93</v>
      </c>
      <c r="AR103" s="181" t="s">
        <v>94</v>
      </c>
      <c r="AS103" s="65">
        <v>45691</v>
      </c>
      <c r="AT103" s="66" t="s">
        <v>95</v>
      </c>
      <c r="AU103" s="66" t="s">
        <v>1070</v>
      </c>
      <c r="AV103" s="65">
        <v>45684</v>
      </c>
      <c r="AW103" s="65">
        <v>45685</v>
      </c>
      <c r="AX103" s="66" t="s">
        <v>97</v>
      </c>
      <c r="AY103" s="65">
        <v>45691</v>
      </c>
      <c r="AZ103" s="66"/>
      <c r="BH103" s="66">
        <f>+AI103+BF103</f>
        <v>315</v>
      </c>
      <c r="BI103" s="87">
        <f>+AH103+BG103</f>
        <v>109200000</v>
      </c>
      <c r="BJ103" s="86">
        <f t="shared" si="7"/>
        <v>10400000</v>
      </c>
      <c r="BK103" s="65">
        <v>46008</v>
      </c>
      <c r="BP103" s="67">
        <f>NETWORKDAYS.INTL(E103,AN103,1,Hoja1!C104:C121)-1</f>
        <v>4</v>
      </c>
      <c r="BR103" s="69" t="b">
        <f t="shared" si="6"/>
        <v>0</v>
      </c>
    </row>
    <row r="104" spans="1:70" s="70" customFormat="1" ht="150" customHeight="1">
      <c r="A104" s="62">
        <v>102</v>
      </c>
      <c r="B104" s="63" t="s">
        <v>1071</v>
      </c>
      <c r="C104" s="60" t="s">
        <v>1072</v>
      </c>
      <c r="D104" s="51" t="s">
        <v>1073</v>
      </c>
      <c r="E104" s="52">
        <v>45677</v>
      </c>
      <c r="F104" s="51" t="s">
        <v>73</v>
      </c>
      <c r="G104" s="66">
        <v>80101600</v>
      </c>
      <c r="H104" s="51" t="s">
        <v>74</v>
      </c>
      <c r="I104" s="51" t="s">
        <v>75</v>
      </c>
      <c r="J104" s="51" t="s">
        <v>76</v>
      </c>
      <c r="K104" s="51" t="s">
        <v>209</v>
      </c>
      <c r="L104" s="51" t="s">
        <v>538</v>
      </c>
      <c r="M104" s="51" t="s">
        <v>539</v>
      </c>
      <c r="N104" s="51">
        <v>12025</v>
      </c>
      <c r="O104" s="52">
        <v>45662</v>
      </c>
      <c r="P104" s="54">
        <v>95550000</v>
      </c>
      <c r="Q104" s="51" t="s">
        <v>80</v>
      </c>
      <c r="R104" s="53" t="s">
        <v>81</v>
      </c>
      <c r="S104" s="53" t="s">
        <v>81</v>
      </c>
      <c r="T104" s="53" t="s">
        <v>81</v>
      </c>
      <c r="U104" s="82" t="s">
        <v>1074</v>
      </c>
      <c r="V104" s="55" t="s">
        <v>83</v>
      </c>
      <c r="W104" s="55">
        <v>52439988</v>
      </c>
      <c r="X104" s="51">
        <v>6</v>
      </c>
      <c r="Y104" s="66" t="s">
        <v>84</v>
      </c>
      <c r="Z104" s="83">
        <v>28353</v>
      </c>
      <c r="AA104" s="84" t="s">
        <v>85</v>
      </c>
      <c r="AB104" s="66" t="s">
        <v>434</v>
      </c>
      <c r="AC104" s="66" t="s">
        <v>445</v>
      </c>
      <c r="AD104" s="85" t="s">
        <v>1075</v>
      </c>
      <c r="AE104" s="84" t="s">
        <v>1076</v>
      </c>
      <c r="AF104" s="66" t="s">
        <v>1077</v>
      </c>
      <c r="AG104" s="64" t="s">
        <v>1078</v>
      </c>
      <c r="AH104" s="86">
        <v>95550000</v>
      </c>
      <c r="AI104" s="66">
        <v>315</v>
      </c>
      <c r="AJ104" s="66" t="s">
        <v>91</v>
      </c>
      <c r="AK104" s="66" t="s">
        <v>1069</v>
      </c>
      <c r="AL104" s="66">
        <f>+VLOOKUP(AK104,LISTAS!$A$921:$C$989,2,0)</f>
        <v>79047298</v>
      </c>
      <c r="AM104" s="66">
        <f>+VLOOKUP(AK104,LISTAS!$A$921:$C$989,3,0)</f>
        <v>8</v>
      </c>
      <c r="AN104" s="65">
        <v>45684</v>
      </c>
      <c r="AO104" s="66">
        <v>12125</v>
      </c>
      <c r="AP104" s="65">
        <v>45684</v>
      </c>
      <c r="AQ104" s="68" t="s">
        <v>93</v>
      </c>
      <c r="AR104" s="181" t="s">
        <v>94</v>
      </c>
      <c r="AS104" s="65">
        <v>45691</v>
      </c>
      <c r="AT104" s="66" t="s">
        <v>95</v>
      </c>
      <c r="AU104" s="66" t="s">
        <v>1079</v>
      </c>
      <c r="AV104" s="65">
        <v>45686</v>
      </c>
      <c r="AW104" s="65">
        <v>45688</v>
      </c>
      <c r="AX104" s="66" t="s">
        <v>97</v>
      </c>
      <c r="AY104" s="65">
        <v>45691</v>
      </c>
      <c r="AZ104" s="66"/>
      <c r="BH104" s="66">
        <f>+AI104+BF104</f>
        <v>315</v>
      </c>
      <c r="BI104" s="87">
        <f>+AH104+BG104</f>
        <v>95550000</v>
      </c>
      <c r="BJ104" s="86">
        <f t="shared" si="7"/>
        <v>9100000</v>
      </c>
      <c r="BK104" s="65">
        <v>46008</v>
      </c>
      <c r="BP104" s="67">
        <f>NETWORKDAYS.INTL(E104,AN104,1,Hoja1!C105:C122)-1</f>
        <v>5</v>
      </c>
      <c r="BR104" s="69" t="b">
        <f t="shared" si="6"/>
        <v>0</v>
      </c>
    </row>
    <row r="105" spans="1:70" s="70" customFormat="1" ht="150" customHeight="1">
      <c r="A105" s="62">
        <v>103</v>
      </c>
      <c r="B105" s="63" t="s">
        <v>1080</v>
      </c>
      <c r="C105" s="60" t="s">
        <v>1081</v>
      </c>
      <c r="D105" s="51" t="s">
        <v>1082</v>
      </c>
      <c r="E105" s="52">
        <v>45677</v>
      </c>
      <c r="F105" s="51" t="s">
        <v>73</v>
      </c>
      <c r="G105" s="66">
        <v>70131700</v>
      </c>
      <c r="H105" s="51" t="s">
        <v>74</v>
      </c>
      <c r="I105" s="51" t="s">
        <v>75</v>
      </c>
      <c r="J105" s="51" t="s">
        <v>76</v>
      </c>
      <c r="K105" s="51" t="s">
        <v>298</v>
      </c>
      <c r="L105" s="51" t="s">
        <v>855</v>
      </c>
      <c r="M105" s="51" t="s">
        <v>856</v>
      </c>
      <c r="N105" s="51">
        <v>12225</v>
      </c>
      <c r="O105" s="52">
        <v>45662</v>
      </c>
      <c r="P105" s="54">
        <v>110500000</v>
      </c>
      <c r="Q105" s="51" t="s">
        <v>857</v>
      </c>
      <c r="R105" s="53" t="s">
        <v>81</v>
      </c>
      <c r="S105" s="53" t="s">
        <v>81</v>
      </c>
      <c r="T105" s="53" t="s">
        <v>81</v>
      </c>
      <c r="U105" s="82" t="s">
        <v>1083</v>
      </c>
      <c r="V105" s="55" t="s">
        <v>83</v>
      </c>
      <c r="W105" s="55">
        <v>7630637</v>
      </c>
      <c r="X105" s="51">
        <v>1</v>
      </c>
      <c r="Y105" s="66" t="s">
        <v>112</v>
      </c>
      <c r="Z105" s="83">
        <v>29582</v>
      </c>
      <c r="AA105" s="84" t="s">
        <v>85</v>
      </c>
      <c r="AB105" s="66" t="s">
        <v>1084</v>
      </c>
      <c r="AC105" s="66" t="s">
        <v>1085</v>
      </c>
      <c r="AD105" s="85" t="s">
        <v>1086</v>
      </c>
      <c r="AE105" s="84">
        <v>3005702304</v>
      </c>
      <c r="AF105" s="66" t="s">
        <v>1087</v>
      </c>
      <c r="AG105" s="64" t="s">
        <v>1088</v>
      </c>
      <c r="AH105" s="86">
        <v>110500000</v>
      </c>
      <c r="AI105" s="66">
        <v>300</v>
      </c>
      <c r="AJ105" s="66" t="s">
        <v>91</v>
      </c>
      <c r="AK105" s="66" t="s">
        <v>1030</v>
      </c>
      <c r="AL105" s="66">
        <f>+VLOOKUP(AK105,LISTAS!$A$921:$C$989,2,0)</f>
        <v>78675558</v>
      </c>
      <c r="AM105" s="66">
        <f>+VLOOKUP(AK105,LISTAS!$A$921:$C$989,3,0)</f>
        <v>8</v>
      </c>
      <c r="AN105" s="65">
        <v>45684</v>
      </c>
      <c r="AO105" s="66">
        <v>12725</v>
      </c>
      <c r="AP105" s="65">
        <v>45684</v>
      </c>
      <c r="AQ105" s="68" t="s">
        <v>93</v>
      </c>
      <c r="AR105" s="181" t="s">
        <v>94</v>
      </c>
      <c r="AS105" s="65">
        <v>45691</v>
      </c>
      <c r="AT105" s="66" t="s">
        <v>95</v>
      </c>
      <c r="AU105" s="66" t="s">
        <v>1089</v>
      </c>
      <c r="AV105" s="65">
        <v>45687</v>
      </c>
      <c r="AW105" s="65">
        <v>45688</v>
      </c>
      <c r="AX105" s="66" t="s">
        <v>97</v>
      </c>
      <c r="AY105" s="65">
        <v>45691</v>
      </c>
      <c r="AZ105" s="66"/>
      <c r="BH105" s="66">
        <f>+AI105+BF105</f>
        <v>300</v>
      </c>
      <c r="BI105" s="87">
        <f>+AH105+BG105</f>
        <v>110500000</v>
      </c>
      <c r="BJ105" s="86">
        <f t="shared" si="7"/>
        <v>11050000</v>
      </c>
      <c r="BK105" s="65">
        <v>45993</v>
      </c>
      <c r="BP105" s="67">
        <f>NETWORKDAYS.INTL(E105,AN105,1,Hoja1!C106:C123)-1</f>
        <v>5</v>
      </c>
      <c r="BR105" s="69" t="b">
        <f t="shared" si="6"/>
        <v>0</v>
      </c>
    </row>
    <row r="106" spans="1:70" s="70" customFormat="1" ht="150" customHeight="1">
      <c r="A106" s="62">
        <v>104</v>
      </c>
      <c r="B106" s="63" t="s">
        <v>1090</v>
      </c>
      <c r="C106" s="60" t="s">
        <v>1091</v>
      </c>
      <c r="D106" s="51" t="s">
        <v>1092</v>
      </c>
      <c r="E106" s="52">
        <v>45679</v>
      </c>
      <c r="F106" s="51" t="s">
        <v>73</v>
      </c>
      <c r="G106" s="66">
        <v>70131700</v>
      </c>
      <c r="H106" s="51" t="s">
        <v>74</v>
      </c>
      <c r="I106" s="51" t="s">
        <v>75</v>
      </c>
      <c r="J106" s="51" t="s">
        <v>76</v>
      </c>
      <c r="K106" s="51" t="s">
        <v>298</v>
      </c>
      <c r="L106" s="51" t="s">
        <v>855</v>
      </c>
      <c r="M106" s="51" t="s">
        <v>856</v>
      </c>
      <c r="N106" s="51">
        <v>12825</v>
      </c>
      <c r="O106" s="52">
        <v>45662</v>
      </c>
      <c r="P106" s="54">
        <v>104000000</v>
      </c>
      <c r="Q106" s="51" t="s">
        <v>857</v>
      </c>
      <c r="R106" s="53" t="s">
        <v>81</v>
      </c>
      <c r="S106" s="53" t="s">
        <v>81</v>
      </c>
      <c r="T106" s="53" t="s">
        <v>81</v>
      </c>
      <c r="U106" s="82" t="s">
        <v>1093</v>
      </c>
      <c r="V106" s="55" t="s">
        <v>83</v>
      </c>
      <c r="W106" s="55">
        <v>51965004</v>
      </c>
      <c r="X106" s="51">
        <v>6</v>
      </c>
      <c r="Y106" s="66" t="s">
        <v>84</v>
      </c>
      <c r="Z106" s="83">
        <v>25344</v>
      </c>
      <c r="AA106" s="84" t="s">
        <v>85</v>
      </c>
      <c r="AB106" s="66" t="s">
        <v>1084</v>
      </c>
      <c r="AC106" s="66" t="s">
        <v>1056</v>
      </c>
      <c r="AD106" s="85" t="s">
        <v>1094</v>
      </c>
      <c r="AE106" s="84">
        <v>3005580340</v>
      </c>
      <c r="AF106" s="66" t="s">
        <v>1095</v>
      </c>
      <c r="AG106" s="64" t="s">
        <v>1096</v>
      </c>
      <c r="AH106" s="86">
        <v>104000000</v>
      </c>
      <c r="AI106" s="66">
        <v>300</v>
      </c>
      <c r="AJ106" s="66" t="s">
        <v>91</v>
      </c>
      <c r="AK106" s="66" t="s">
        <v>1030</v>
      </c>
      <c r="AL106" s="66">
        <f>+VLOOKUP(AK106,LISTAS!$A$921:$C$989,2,0)</f>
        <v>78675558</v>
      </c>
      <c r="AM106" s="66">
        <f>+VLOOKUP(AK106,LISTAS!$A$921:$C$989,3,0)</f>
        <v>8</v>
      </c>
      <c r="AN106" s="65">
        <v>45684</v>
      </c>
      <c r="AO106" s="66">
        <v>12625</v>
      </c>
      <c r="AP106" s="65">
        <v>45684</v>
      </c>
      <c r="AQ106" s="68" t="s">
        <v>93</v>
      </c>
      <c r="AR106" s="181" t="s">
        <v>194</v>
      </c>
      <c r="AS106" s="65">
        <v>45691</v>
      </c>
      <c r="AT106" s="66" t="s">
        <v>745</v>
      </c>
      <c r="AU106" s="66" t="s">
        <v>1097</v>
      </c>
      <c r="AV106" s="65">
        <v>45684</v>
      </c>
      <c r="AW106" s="65">
        <v>45685</v>
      </c>
      <c r="AX106" s="66" t="s">
        <v>97</v>
      </c>
      <c r="AY106" s="65">
        <v>45691</v>
      </c>
      <c r="AZ106" s="66"/>
      <c r="BH106" s="66">
        <f>+AI106+BF106</f>
        <v>300</v>
      </c>
      <c r="BI106" s="87">
        <f>+AH106+BG106</f>
        <v>104000000</v>
      </c>
      <c r="BJ106" s="86">
        <f t="shared" si="7"/>
        <v>10400000</v>
      </c>
      <c r="BK106" s="65">
        <v>45993</v>
      </c>
      <c r="BP106" s="67">
        <f>NETWORKDAYS.INTL(E106,AN106,1,Hoja1!C107:C124)-1</f>
        <v>3</v>
      </c>
      <c r="BR106" s="69" t="b">
        <f t="shared" si="6"/>
        <v>0</v>
      </c>
    </row>
    <row r="107" spans="1:70" s="70" customFormat="1" ht="150" customHeight="1">
      <c r="A107" s="62">
        <v>105</v>
      </c>
      <c r="B107" s="63" t="s">
        <v>1098</v>
      </c>
      <c r="C107" s="60" t="s">
        <v>1099</v>
      </c>
      <c r="D107" s="51" t="s">
        <v>1100</v>
      </c>
      <c r="E107" s="52">
        <v>45677</v>
      </c>
      <c r="F107" s="51" t="s">
        <v>73</v>
      </c>
      <c r="G107" s="66">
        <v>81112002</v>
      </c>
      <c r="H107" s="51" t="s">
        <v>74</v>
      </c>
      <c r="I107" s="51" t="s">
        <v>75</v>
      </c>
      <c r="J107" s="51" t="s">
        <v>76</v>
      </c>
      <c r="K107" s="51" t="s">
        <v>248</v>
      </c>
      <c r="L107" s="51" t="s">
        <v>184</v>
      </c>
      <c r="M107" s="51" t="s">
        <v>185</v>
      </c>
      <c r="N107" s="51">
        <v>5325</v>
      </c>
      <c r="O107" s="52">
        <v>45661</v>
      </c>
      <c r="P107" s="54">
        <v>57200000</v>
      </c>
      <c r="Q107" s="51" t="s">
        <v>432</v>
      </c>
      <c r="R107" s="53" t="s">
        <v>81</v>
      </c>
      <c r="S107" s="53" t="s">
        <v>81</v>
      </c>
      <c r="T107" s="53" t="s">
        <v>81</v>
      </c>
      <c r="U107" s="82" t="s">
        <v>1101</v>
      </c>
      <c r="V107" s="55" t="s">
        <v>83</v>
      </c>
      <c r="W107" s="55">
        <v>1233689127</v>
      </c>
      <c r="X107" s="51">
        <v>0</v>
      </c>
      <c r="Y107" s="66" t="s">
        <v>112</v>
      </c>
      <c r="Z107" s="83">
        <v>35726</v>
      </c>
      <c r="AA107" s="84" t="s">
        <v>85</v>
      </c>
      <c r="AB107" s="66" t="s">
        <v>434</v>
      </c>
      <c r="AC107" s="66" t="s">
        <v>87</v>
      </c>
      <c r="AD107" s="85" t="s">
        <v>1102</v>
      </c>
      <c r="AE107" s="84">
        <v>3143968241</v>
      </c>
      <c r="AF107" s="66" t="s">
        <v>1103</v>
      </c>
      <c r="AG107" s="64" t="s">
        <v>1104</v>
      </c>
      <c r="AH107" s="86">
        <v>57200000</v>
      </c>
      <c r="AI107" s="66">
        <v>330</v>
      </c>
      <c r="AJ107" s="66" t="s">
        <v>91</v>
      </c>
      <c r="AK107" s="66" t="s">
        <v>704</v>
      </c>
      <c r="AL107" s="66">
        <f>+VLOOKUP(AK107,LISTAS!$A$921:$C$989,2,0)</f>
        <v>52490298</v>
      </c>
      <c r="AM107" s="66">
        <f>+VLOOKUP(AK107,LISTAS!$A$921:$C$989,3,0)</f>
        <v>8</v>
      </c>
      <c r="AN107" s="65">
        <v>45684</v>
      </c>
      <c r="AO107" s="66">
        <v>12025</v>
      </c>
      <c r="AP107" s="65">
        <v>45684</v>
      </c>
      <c r="AQ107" s="68" t="s">
        <v>93</v>
      </c>
      <c r="AR107" s="181" t="s">
        <v>94</v>
      </c>
      <c r="AS107" s="65">
        <v>45679</v>
      </c>
      <c r="AT107" s="66" t="s">
        <v>95</v>
      </c>
      <c r="AU107" s="66" t="s">
        <v>1105</v>
      </c>
      <c r="AV107" s="65">
        <v>45684</v>
      </c>
      <c r="AW107" s="65">
        <v>45684</v>
      </c>
      <c r="AX107" s="66" t="s">
        <v>97</v>
      </c>
      <c r="AY107" s="65">
        <v>45684</v>
      </c>
      <c r="AZ107" s="66"/>
      <c r="BH107" s="66">
        <f>+AI107+BF107</f>
        <v>330</v>
      </c>
      <c r="BI107" s="87">
        <f>+AH107+BG107</f>
        <v>57200000</v>
      </c>
      <c r="BJ107" s="86">
        <f t="shared" si="7"/>
        <v>5200000</v>
      </c>
      <c r="BK107" s="65">
        <v>46017</v>
      </c>
      <c r="BP107" s="67">
        <f>NETWORKDAYS.INTL(E107,AN107,1,Hoja1!C108:C125)-1</f>
        <v>5</v>
      </c>
      <c r="BR107" s="69" t="b">
        <f t="shared" si="6"/>
        <v>0</v>
      </c>
    </row>
    <row r="108" spans="1:70" s="70" customFormat="1" ht="150" customHeight="1">
      <c r="A108" s="62">
        <v>106</v>
      </c>
      <c r="B108" s="63" t="s">
        <v>1106</v>
      </c>
      <c r="C108" s="60" t="s">
        <v>1107</v>
      </c>
      <c r="D108" s="51" t="s">
        <v>1108</v>
      </c>
      <c r="E108" s="52">
        <v>45681</v>
      </c>
      <c r="F108" s="51" t="s">
        <v>73</v>
      </c>
      <c r="G108" s="66" t="s">
        <v>496</v>
      </c>
      <c r="H108" s="51" t="s">
        <v>74</v>
      </c>
      <c r="I108" s="51" t="s">
        <v>75</v>
      </c>
      <c r="J108" s="51" t="s">
        <v>76</v>
      </c>
      <c r="K108" s="51" t="s">
        <v>248</v>
      </c>
      <c r="L108" s="51" t="s">
        <v>184</v>
      </c>
      <c r="M108" s="51" t="s">
        <v>185</v>
      </c>
      <c r="N108" s="51">
        <v>15825</v>
      </c>
      <c r="O108" s="52">
        <v>45662</v>
      </c>
      <c r="P108" s="54">
        <v>75075000</v>
      </c>
      <c r="Q108" s="51" t="s">
        <v>457</v>
      </c>
      <c r="R108" s="53" t="s">
        <v>81</v>
      </c>
      <c r="S108" s="53" t="s">
        <v>81</v>
      </c>
      <c r="T108" s="53" t="s">
        <v>81</v>
      </c>
      <c r="U108" s="82" t="s">
        <v>1109</v>
      </c>
      <c r="V108" s="55" t="s">
        <v>83</v>
      </c>
      <c r="W108" s="55">
        <v>80854024</v>
      </c>
      <c r="X108" s="51">
        <v>2</v>
      </c>
      <c r="Y108" s="66" t="s">
        <v>112</v>
      </c>
      <c r="Z108" s="83">
        <v>31308</v>
      </c>
      <c r="AA108" s="84" t="s">
        <v>85</v>
      </c>
      <c r="AB108" s="66" t="s">
        <v>188</v>
      </c>
      <c r="AC108" s="66" t="s">
        <v>1110</v>
      </c>
      <c r="AD108" s="85" t="s">
        <v>1111</v>
      </c>
      <c r="AE108" s="84">
        <v>3105742648</v>
      </c>
      <c r="AF108" s="66" t="s">
        <v>1112</v>
      </c>
      <c r="AG108" s="64" t="s">
        <v>1113</v>
      </c>
      <c r="AH108" s="86">
        <v>75075000</v>
      </c>
      <c r="AI108" s="66">
        <v>315</v>
      </c>
      <c r="AJ108" s="66" t="s">
        <v>91</v>
      </c>
      <c r="AK108" s="66" t="s">
        <v>1114</v>
      </c>
      <c r="AL108" s="66">
        <f>+VLOOKUP(AK108,LISTAS!$A$921:$C$989,2,0)</f>
        <v>7722196</v>
      </c>
      <c r="AM108" s="66">
        <f>+VLOOKUP(AK108,LISTAS!$A$921:$C$989,3,0)</f>
        <v>9</v>
      </c>
      <c r="AN108" s="65">
        <v>45684</v>
      </c>
      <c r="AO108" s="66">
        <v>11525</v>
      </c>
      <c r="AP108" s="65">
        <v>45684</v>
      </c>
      <c r="AQ108" s="68" t="s">
        <v>93</v>
      </c>
      <c r="AR108" s="181" t="s">
        <v>94</v>
      </c>
      <c r="AS108" s="65">
        <v>45685</v>
      </c>
      <c r="AT108" s="66" t="s">
        <v>95</v>
      </c>
      <c r="AU108" s="66" t="s">
        <v>1115</v>
      </c>
      <c r="AV108" s="65">
        <v>45685</v>
      </c>
      <c r="AW108" s="65">
        <v>45685</v>
      </c>
      <c r="AX108" s="66" t="s">
        <v>97</v>
      </c>
      <c r="AY108" s="65">
        <v>45685</v>
      </c>
      <c r="AZ108" s="66"/>
      <c r="BH108" s="66">
        <f>+AI108+BF108</f>
        <v>315</v>
      </c>
      <c r="BI108" s="87">
        <f>+AH108+BG108</f>
        <v>75075000</v>
      </c>
      <c r="BJ108" s="86">
        <f t="shared" si="7"/>
        <v>7150000</v>
      </c>
      <c r="BK108" s="65">
        <v>46003</v>
      </c>
      <c r="BP108" s="67">
        <f>NETWORKDAYS.INTL(E108,AN108,1,Hoja1!C109:C126)-1</f>
        <v>1</v>
      </c>
      <c r="BR108" s="69" t="b">
        <f t="shared" si="6"/>
        <v>0</v>
      </c>
    </row>
    <row r="109" spans="1:70" s="70" customFormat="1" ht="150" customHeight="1">
      <c r="A109" s="62">
        <v>107</v>
      </c>
      <c r="B109" s="63" t="s">
        <v>1116</v>
      </c>
      <c r="C109" s="60" t="s">
        <v>1117</v>
      </c>
      <c r="D109" s="51" t="s">
        <v>1118</v>
      </c>
      <c r="E109" s="52">
        <v>45681</v>
      </c>
      <c r="F109" s="51" t="s">
        <v>73</v>
      </c>
      <c r="G109" s="66" t="s">
        <v>1119</v>
      </c>
      <c r="H109" s="51" t="s">
        <v>74</v>
      </c>
      <c r="I109" s="51" t="s">
        <v>75</v>
      </c>
      <c r="J109" s="51" t="s">
        <v>76</v>
      </c>
      <c r="K109" s="51" t="s">
        <v>183</v>
      </c>
      <c r="L109" s="51" t="s">
        <v>612</v>
      </c>
      <c r="M109" s="51" t="s">
        <v>79</v>
      </c>
      <c r="N109" s="51">
        <v>31225</v>
      </c>
      <c r="O109" s="52">
        <v>45663</v>
      </c>
      <c r="P109" s="54">
        <v>64350000</v>
      </c>
      <c r="Q109" s="51" t="s">
        <v>80</v>
      </c>
      <c r="R109" s="53" t="s">
        <v>81</v>
      </c>
      <c r="S109" s="53" t="s">
        <v>81</v>
      </c>
      <c r="T109" s="53" t="s">
        <v>81</v>
      </c>
      <c r="U109" s="82" t="s">
        <v>1120</v>
      </c>
      <c r="V109" s="55" t="s">
        <v>83</v>
      </c>
      <c r="W109" s="55">
        <v>1105789701</v>
      </c>
      <c r="X109" s="51">
        <v>3</v>
      </c>
      <c r="Y109" s="66" t="s">
        <v>112</v>
      </c>
      <c r="Z109" s="83">
        <v>34708</v>
      </c>
      <c r="AA109" s="84" t="s">
        <v>85</v>
      </c>
      <c r="AB109" s="66" t="s">
        <v>188</v>
      </c>
      <c r="AC109" s="66" t="s">
        <v>1121</v>
      </c>
      <c r="AD109" s="85" t="s">
        <v>1122</v>
      </c>
      <c r="AE109" s="84">
        <v>3004631119</v>
      </c>
      <c r="AF109" s="66" t="s">
        <v>1123</v>
      </c>
      <c r="AG109" s="64" t="s">
        <v>1124</v>
      </c>
      <c r="AH109" s="86">
        <v>64350000</v>
      </c>
      <c r="AI109" s="66">
        <v>330</v>
      </c>
      <c r="AJ109" s="66" t="s">
        <v>91</v>
      </c>
      <c r="AK109" s="66" t="s">
        <v>618</v>
      </c>
      <c r="AL109" s="66">
        <f>+VLOOKUP(AK109,LISTAS!$A$921:$C$989,2,0)</f>
        <v>52153551</v>
      </c>
      <c r="AM109" s="66">
        <f>+VLOOKUP(AK109,LISTAS!$A$921:$C$989,3,0)</f>
        <v>2</v>
      </c>
      <c r="AN109" s="65">
        <v>45684</v>
      </c>
      <c r="AO109" s="66">
        <v>12225</v>
      </c>
      <c r="AP109" s="65">
        <v>45684</v>
      </c>
      <c r="AQ109" s="68" t="s">
        <v>93</v>
      </c>
      <c r="AR109" s="181" t="s">
        <v>94</v>
      </c>
      <c r="AS109" s="65">
        <v>45684</v>
      </c>
      <c r="AT109" s="66" t="s">
        <v>95</v>
      </c>
      <c r="AU109" s="66" t="s">
        <v>1125</v>
      </c>
      <c r="AV109" s="65">
        <v>45684</v>
      </c>
      <c r="AW109" s="65">
        <v>45684</v>
      </c>
      <c r="AX109" s="66" t="s">
        <v>97</v>
      </c>
      <c r="AY109" s="65">
        <v>45684</v>
      </c>
      <c r="AZ109" s="66"/>
      <c r="BH109" s="66">
        <f>+AI109+BF109</f>
        <v>330</v>
      </c>
      <c r="BI109" s="87">
        <f>+AH109+BG109</f>
        <v>64350000</v>
      </c>
      <c r="BJ109" s="86">
        <f t="shared" si="7"/>
        <v>5850000</v>
      </c>
      <c r="BK109" s="65">
        <v>46017</v>
      </c>
      <c r="BP109" s="67">
        <f>NETWORKDAYS.INTL(E109,AN109,1,Hoja1!C110:C127)-1</f>
        <v>1</v>
      </c>
      <c r="BR109" s="69" t="b">
        <f t="shared" si="6"/>
        <v>1</v>
      </c>
    </row>
    <row r="110" spans="1:70" s="70" customFormat="1" ht="150" customHeight="1">
      <c r="A110" s="62">
        <v>108</v>
      </c>
      <c r="B110" s="63" t="s">
        <v>1126</v>
      </c>
      <c r="C110" s="60" t="s">
        <v>1127</v>
      </c>
      <c r="D110" s="51" t="s">
        <v>1128</v>
      </c>
      <c r="E110" s="52">
        <v>45677</v>
      </c>
      <c r="F110" s="51" t="s">
        <v>73</v>
      </c>
      <c r="G110" s="66">
        <v>70131700</v>
      </c>
      <c r="H110" s="51" t="s">
        <v>74</v>
      </c>
      <c r="I110" s="51" t="s">
        <v>75</v>
      </c>
      <c r="J110" s="51" t="s">
        <v>76</v>
      </c>
      <c r="K110" s="51" t="s">
        <v>209</v>
      </c>
      <c r="L110" s="51" t="s">
        <v>538</v>
      </c>
      <c r="M110" s="51" t="s">
        <v>539</v>
      </c>
      <c r="N110" s="51">
        <v>15425</v>
      </c>
      <c r="O110" s="52">
        <v>45662</v>
      </c>
      <c r="P110" s="54">
        <v>109200000</v>
      </c>
      <c r="Q110" s="51" t="s">
        <v>1129</v>
      </c>
      <c r="R110" s="53" t="s">
        <v>81</v>
      </c>
      <c r="S110" s="53" t="s">
        <v>81</v>
      </c>
      <c r="T110" s="53" t="s">
        <v>81</v>
      </c>
      <c r="U110" s="82" t="s">
        <v>1130</v>
      </c>
      <c r="V110" s="55" t="s">
        <v>83</v>
      </c>
      <c r="W110" s="55">
        <v>79855694</v>
      </c>
      <c r="X110" s="51">
        <v>8</v>
      </c>
      <c r="Y110" s="66" t="s">
        <v>112</v>
      </c>
      <c r="Z110" s="83">
        <v>28814</v>
      </c>
      <c r="AA110" s="84" t="s">
        <v>85</v>
      </c>
      <c r="AB110" s="66" t="s">
        <v>1131</v>
      </c>
      <c r="AC110" s="66" t="s">
        <v>1132</v>
      </c>
      <c r="AD110" s="85" t="s">
        <v>1133</v>
      </c>
      <c r="AE110" s="84">
        <v>31032445503</v>
      </c>
      <c r="AF110" s="66" t="s">
        <v>1134</v>
      </c>
      <c r="AG110" s="64" t="s">
        <v>1135</v>
      </c>
      <c r="AH110" s="86">
        <v>109200000</v>
      </c>
      <c r="AI110" s="66">
        <v>315</v>
      </c>
      <c r="AJ110" s="66" t="s">
        <v>91</v>
      </c>
      <c r="AK110" s="66" t="s">
        <v>1136</v>
      </c>
      <c r="AL110" s="66">
        <f>+VLOOKUP(AK110,LISTAS!$A$921:$C$989,2,0)</f>
        <v>52262603</v>
      </c>
      <c r="AM110" s="66">
        <f>+VLOOKUP(AK110,LISTAS!$A$921:$C$989,3,0)</f>
        <v>4</v>
      </c>
      <c r="AN110" s="65">
        <v>45684</v>
      </c>
      <c r="AO110" s="66">
        <v>12325</v>
      </c>
      <c r="AP110" s="65">
        <v>45684</v>
      </c>
      <c r="AQ110" s="68" t="s">
        <v>93</v>
      </c>
      <c r="AR110" s="181" t="s">
        <v>94</v>
      </c>
      <c r="AS110" s="65">
        <v>45691</v>
      </c>
      <c r="AT110" s="66" t="s">
        <v>95</v>
      </c>
      <c r="AU110" s="66" t="s">
        <v>1137</v>
      </c>
      <c r="AV110" s="65">
        <v>45686</v>
      </c>
      <c r="AW110" s="65">
        <v>45688</v>
      </c>
      <c r="AX110" s="66" t="s">
        <v>97</v>
      </c>
      <c r="AY110" s="65">
        <v>45691</v>
      </c>
      <c r="AZ110" s="66"/>
      <c r="BH110" s="66">
        <f>+AI110+BF110</f>
        <v>315</v>
      </c>
      <c r="BI110" s="87">
        <f>+AH110+BG110</f>
        <v>109200000</v>
      </c>
      <c r="BJ110" s="86">
        <f t="shared" si="7"/>
        <v>10400000</v>
      </c>
      <c r="BK110" s="65">
        <v>46008</v>
      </c>
      <c r="BP110" s="67">
        <f>NETWORKDAYS.INTL(E110,AN110,1,Hoja1!C111:C128)-1</f>
        <v>5</v>
      </c>
      <c r="BR110" s="69" t="b">
        <f t="shared" si="6"/>
        <v>0</v>
      </c>
    </row>
    <row r="111" spans="1:70" s="70" customFormat="1" ht="150" customHeight="1">
      <c r="A111" s="62">
        <v>109</v>
      </c>
      <c r="B111" s="63" t="s">
        <v>1138</v>
      </c>
      <c r="C111" s="60" t="s">
        <v>1139</v>
      </c>
      <c r="D111" s="51" t="s">
        <v>1140</v>
      </c>
      <c r="E111" s="52">
        <v>45677</v>
      </c>
      <c r="F111" s="51" t="s">
        <v>73</v>
      </c>
      <c r="G111" s="66">
        <v>70131700</v>
      </c>
      <c r="H111" s="51" t="s">
        <v>74</v>
      </c>
      <c r="I111" s="51" t="s">
        <v>75</v>
      </c>
      <c r="J111" s="51" t="s">
        <v>76</v>
      </c>
      <c r="K111" s="51" t="s">
        <v>209</v>
      </c>
      <c r="L111" s="51" t="s">
        <v>538</v>
      </c>
      <c r="M111" s="51" t="s">
        <v>539</v>
      </c>
      <c r="N111" s="51">
        <v>9225</v>
      </c>
      <c r="O111" s="52">
        <v>45662</v>
      </c>
      <c r="P111" s="54">
        <v>102375000</v>
      </c>
      <c r="Q111" s="51" t="s">
        <v>1129</v>
      </c>
      <c r="R111" s="53" t="s">
        <v>81</v>
      </c>
      <c r="S111" s="53" t="s">
        <v>81</v>
      </c>
      <c r="T111" s="53" t="s">
        <v>81</v>
      </c>
      <c r="U111" s="82" t="s">
        <v>1141</v>
      </c>
      <c r="V111" s="55" t="s">
        <v>83</v>
      </c>
      <c r="W111" s="55">
        <v>80258893</v>
      </c>
      <c r="X111" s="51">
        <v>1</v>
      </c>
      <c r="Y111" s="66" t="s">
        <v>112</v>
      </c>
      <c r="Z111" s="83">
        <v>30712</v>
      </c>
      <c r="AA111" s="84" t="s">
        <v>85</v>
      </c>
      <c r="AB111" s="66" t="s">
        <v>1142</v>
      </c>
      <c r="AC111" s="66" t="s">
        <v>1143</v>
      </c>
      <c r="AD111" s="85" t="s">
        <v>1144</v>
      </c>
      <c r="AE111" s="84">
        <v>3162222101</v>
      </c>
      <c r="AF111" s="66" t="s">
        <v>1145</v>
      </c>
      <c r="AG111" s="64" t="s">
        <v>1146</v>
      </c>
      <c r="AH111" s="86">
        <v>102375000</v>
      </c>
      <c r="AI111" s="66">
        <v>315</v>
      </c>
      <c r="AJ111" s="66" t="s">
        <v>91</v>
      </c>
      <c r="AK111" s="66" t="s">
        <v>1136</v>
      </c>
      <c r="AL111" s="66">
        <f>+VLOOKUP(AK111,LISTAS!$A$921:$C$989,2,0)</f>
        <v>52262603</v>
      </c>
      <c r="AM111" s="66">
        <f>+VLOOKUP(AK111,LISTAS!$A$921:$C$989,3,0)</f>
        <v>4</v>
      </c>
      <c r="AN111" s="65">
        <v>45684</v>
      </c>
      <c r="AO111" s="66">
        <v>12425</v>
      </c>
      <c r="AP111" s="65">
        <v>45684</v>
      </c>
      <c r="AQ111" s="68" t="s">
        <v>93</v>
      </c>
      <c r="AR111" s="181" t="s">
        <v>94</v>
      </c>
      <c r="AS111" s="65">
        <v>45691</v>
      </c>
      <c r="AT111" s="66" t="s">
        <v>95</v>
      </c>
      <c r="AU111" s="66" t="s">
        <v>1147</v>
      </c>
      <c r="AV111" s="65">
        <v>45688</v>
      </c>
      <c r="AW111" s="65">
        <v>45691</v>
      </c>
      <c r="AX111" s="66" t="s">
        <v>97</v>
      </c>
      <c r="AY111" s="65">
        <v>45691</v>
      </c>
      <c r="AZ111" s="66"/>
      <c r="BH111" s="66">
        <f>+AI111+BF111</f>
        <v>315</v>
      </c>
      <c r="BI111" s="87">
        <f>+AH111+BG111</f>
        <v>102375000</v>
      </c>
      <c r="BJ111" s="86">
        <f t="shared" si="7"/>
        <v>9750000</v>
      </c>
      <c r="BK111" s="65">
        <v>46008</v>
      </c>
      <c r="BP111" s="67">
        <f>NETWORKDAYS.INTL(E111,AN111,1,Hoja1!C112:C129)-1</f>
        <v>5</v>
      </c>
      <c r="BR111" s="69" t="b">
        <f t="shared" si="6"/>
        <v>0</v>
      </c>
    </row>
    <row r="112" spans="1:70" s="70" customFormat="1" ht="150" customHeight="1">
      <c r="A112" s="62">
        <v>110</v>
      </c>
      <c r="B112" s="63" t="s">
        <v>1148</v>
      </c>
      <c r="C112" s="60" t="s">
        <v>1149</v>
      </c>
      <c r="D112" s="51" t="s">
        <v>1150</v>
      </c>
      <c r="E112" s="52">
        <v>45680</v>
      </c>
      <c r="F112" s="51" t="s">
        <v>73</v>
      </c>
      <c r="G112" s="66" t="s">
        <v>455</v>
      </c>
      <c r="H112" s="51" t="s">
        <v>74</v>
      </c>
      <c r="I112" s="51" t="s">
        <v>75</v>
      </c>
      <c r="J112" s="51" t="s">
        <v>76</v>
      </c>
      <c r="K112" s="51" t="s">
        <v>248</v>
      </c>
      <c r="L112" s="51" t="s">
        <v>184</v>
      </c>
      <c r="M112" s="51" t="s">
        <v>185</v>
      </c>
      <c r="N112" s="51">
        <v>17825</v>
      </c>
      <c r="O112" s="52">
        <v>45663</v>
      </c>
      <c r="P112" s="54">
        <v>100100000</v>
      </c>
      <c r="Q112" s="51" t="s">
        <v>477</v>
      </c>
      <c r="R112" s="53" t="s">
        <v>81</v>
      </c>
      <c r="S112" s="53" t="s">
        <v>81</v>
      </c>
      <c r="T112" s="53" t="s">
        <v>81</v>
      </c>
      <c r="U112" s="82" t="s">
        <v>1151</v>
      </c>
      <c r="V112" s="55" t="s">
        <v>83</v>
      </c>
      <c r="W112" s="55">
        <v>1015408252</v>
      </c>
      <c r="X112" s="51">
        <v>8</v>
      </c>
      <c r="Y112" s="66" t="s">
        <v>112</v>
      </c>
      <c r="Z112" s="83">
        <v>32453</v>
      </c>
      <c r="AA112" s="84" t="s">
        <v>85</v>
      </c>
      <c r="AB112" s="66" t="s">
        <v>434</v>
      </c>
      <c r="AC112" s="66" t="s">
        <v>662</v>
      </c>
      <c r="AD112" s="85" t="s">
        <v>1152</v>
      </c>
      <c r="AE112" s="84">
        <v>3002511729</v>
      </c>
      <c r="AF112" s="66" t="s">
        <v>1153</v>
      </c>
      <c r="AG112" s="64" t="s">
        <v>1154</v>
      </c>
      <c r="AH112" s="86">
        <v>100100000</v>
      </c>
      <c r="AI112" s="66">
        <v>330</v>
      </c>
      <c r="AJ112" s="66" t="s">
        <v>91</v>
      </c>
      <c r="AK112" s="66" t="s">
        <v>802</v>
      </c>
      <c r="AL112" s="66">
        <f>+VLOOKUP(AK112,LISTAS!$A$921:$C$989,2,0)</f>
        <v>35262244</v>
      </c>
      <c r="AM112" s="66">
        <f>+VLOOKUP(AK112,LISTAS!$A$921:$C$989,3,0)</f>
        <v>1</v>
      </c>
      <c r="AN112" s="65">
        <v>45684</v>
      </c>
      <c r="AO112" s="66">
        <v>11725</v>
      </c>
      <c r="AP112" s="65">
        <v>45684</v>
      </c>
      <c r="AQ112" s="68" t="s">
        <v>93</v>
      </c>
      <c r="AR112" s="181" t="s">
        <v>1155</v>
      </c>
      <c r="AS112" s="65">
        <v>45688</v>
      </c>
      <c r="AT112" s="66" t="s">
        <v>745</v>
      </c>
      <c r="AU112" s="66" t="s">
        <v>1156</v>
      </c>
      <c r="AV112" s="65">
        <v>45684</v>
      </c>
      <c r="AW112" s="65">
        <v>45684</v>
      </c>
      <c r="AX112" s="66" t="s">
        <v>97</v>
      </c>
      <c r="AY112" s="65">
        <v>45691</v>
      </c>
      <c r="AZ112" s="66" t="s">
        <v>1157</v>
      </c>
      <c r="BA112" s="65">
        <v>45727</v>
      </c>
      <c r="BB112" s="65">
        <v>45733</v>
      </c>
      <c r="BC112" s="65">
        <v>45735</v>
      </c>
      <c r="BF112" s="62">
        <v>2</v>
      </c>
      <c r="BG112" s="87">
        <v>606667</v>
      </c>
      <c r="BH112" s="66">
        <f>+AI112-BF112</f>
        <v>328</v>
      </c>
      <c r="BI112" s="87">
        <f>+AH112-BG112</f>
        <v>99493333</v>
      </c>
      <c r="BJ112" s="86">
        <f t="shared" si="7"/>
        <v>9099999.9695121944</v>
      </c>
      <c r="BK112" s="65">
        <v>46021</v>
      </c>
      <c r="BP112" s="67">
        <f>NETWORKDAYS.INTL(E112,AN112,1,Hoja1!C113:C130)-1</f>
        <v>2</v>
      </c>
      <c r="BR112" s="69" t="b">
        <f t="shared" si="6"/>
        <v>0</v>
      </c>
    </row>
    <row r="113" spans="1:70" s="70" customFormat="1" ht="150" customHeight="1">
      <c r="A113" s="62">
        <v>111</v>
      </c>
      <c r="B113" s="63" t="s">
        <v>1158</v>
      </c>
      <c r="C113" s="60" t="s">
        <v>1159</v>
      </c>
      <c r="D113" s="51" t="s">
        <v>1160</v>
      </c>
      <c r="E113" s="52">
        <v>45680</v>
      </c>
      <c r="F113" s="51" t="s">
        <v>73</v>
      </c>
      <c r="G113" s="66" t="s">
        <v>455</v>
      </c>
      <c r="H113" s="51" t="s">
        <v>74</v>
      </c>
      <c r="I113" s="51" t="s">
        <v>75</v>
      </c>
      <c r="J113" s="51" t="s">
        <v>76</v>
      </c>
      <c r="K113" s="51" t="s">
        <v>248</v>
      </c>
      <c r="L113" s="51" t="s">
        <v>184</v>
      </c>
      <c r="M113" s="51" t="s">
        <v>185</v>
      </c>
      <c r="N113" s="51">
        <v>18225</v>
      </c>
      <c r="O113" s="52">
        <v>45663</v>
      </c>
      <c r="P113" s="54" t="s">
        <v>1161</v>
      </c>
      <c r="Q113" s="51" t="s">
        <v>477</v>
      </c>
      <c r="R113" s="53" t="s">
        <v>81</v>
      </c>
      <c r="S113" s="53" t="s">
        <v>81</v>
      </c>
      <c r="T113" s="53" t="s">
        <v>81</v>
      </c>
      <c r="U113" s="82" t="s">
        <v>1162</v>
      </c>
      <c r="V113" s="55" t="s">
        <v>83</v>
      </c>
      <c r="W113" s="55">
        <v>1022428272</v>
      </c>
      <c r="X113" s="51">
        <v>6</v>
      </c>
      <c r="Y113" s="66" t="s">
        <v>112</v>
      </c>
      <c r="Z113" s="83">
        <v>35638</v>
      </c>
      <c r="AA113" s="84" t="s">
        <v>85</v>
      </c>
      <c r="AB113" s="66" t="s">
        <v>188</v>
      </c>
      <c r="AC113" s="66" t="s">
        <v>87</v>
      </c>
      <c r="AD113" s="85" t="s">
        <v>1163</v>
      </c>
      <c r="AE113" s="84">
        <v>3213669793</v>
      </c>
      <c r="AF113" s="66" t="s">
        <v>1164</v>
      </c>
      <c r="AG113" s="64" t="s">
        <v>1165</v>
      </c>
      <c r="AH113" s="86">
        <v>64350000</v>
      </c>
      <c r="AI113" s="66">
        <v>330</v>
      </c>
      <c r="AJ113" s="66" t="s">
        <v>91</v>
      </c>
      <c r="AK113" s="66" t="s">
        <v>802</v>
      </c>
      <c r="AL113" s="66">
        <f>+VLOOKUP(AK113,LISTAS!$A$921:$C$989,2,0)</f>
        <v>35262244</v>
      </c>
      <c r="AM113" s="66">
        <f>+VLOOKUP(AK113,LISTAS!$A$921:$C$989,3,0)</f>
        <v>1</v>
      </c>
      <c r="AN113" s="65">
        <v>45684</v>
      </c>
      <c r="AO113" s="66">
        <v>11825</v>
      </c>
      <c r="AP113" s="65">
        <v>45684</v>
      </c>
      <c r="AQ113" s="68" t="s">
        <v>93</v>
      </c>
      <c r="AR113" s="181" t="s">
        <v>94</v>
      </c>
      <c r="AS113" s="65">
        <v>45685</v>
      </c>
      <c r="AT113" s="66" t="s">
        <v>1166</v>
      </c>
      <c r="AU113" s="66">
        <v>4199674</v>
      </c>
      <c r="AV113" s="65">
        <v>45685</v>
      </c>
      <c r="AW113" s="65">
        <v>45685</v>
      </c>
      <c r="AX113" s="66" t="s">
        <v>97</v>
      </c>
      <c r="AY113" s="65">
        <v>45685</v>
      </c>
      <c r="AZ113" s="66"/>
      <c r="BH113" s="66">
        <f>+AI113+BF113</f>
        <v>330</v>
      </c>
      <c r="BI113" s="87">
        <f>+AH113+BG113</f>
        <v>64350000</v>
      </c>
      <c r="BJ113" s="86">
        <f>+BI113/(BH113/30)</f>
        <v>5850000</v>
      </c>
      <c r="BK113" s="65">
        <v>46018</v>
      </c>
      <c r="BP113" s="67">
        <f>NETWORKDAYS.INTL(E113,AN113,1,Hoja1!C114:C131)-1</f>
        <v>2</v>
      </c>
      <c r="BR113" s="69" t="b">
        <f t="shared" si="6"/>
        <v>0</v>
      </c>
    </row>
    <row r="114" spans="1:70" s="70" customFormat="1" ht="150" customHeight="1">
      <c r="A114" s="62">
        <v>112</v>
      </c>
      <c r="B114" s="63" t="s">
        <v>1167</v>
      </c>
      <c r="C114" s="60" t="s">
        <v>1168</v>
      </c>
      <c r="D114" s="51" t="s">
        <v>1169</v>
      </c>
      <c r="E114" s="52">
        <v>45681</v>
      </c>
      <c r="F114" s="51" t="s">
        <v>73</v>
      </c>
      <c r="G114" s="66" t="s">
        <v>455</v>
      </c>
      <c r="H114" s="51" t="s">
        <v>74</v>
      </c>
      <c r="I114" s="51" t="s">
        <v>75</v>
      </c>
      <c r="J114" s="51" t="s">
        <v>76</v>
      </c>
      <c r="K114" s="51" t="s">
        <v>248</v>
      </c>
      <c r="L114" s="51" t="s">
        <v>184</v>
      </c>
      <c r="M114" s="51" t="s">
        <v>185</v>
      </c>
      <c r="N114" s="51">
        <v>6925</v>
      </c>
      <c r="O114" s="52">
        <v>45662</v>
      </c>
      <c r="P114" s="54">
        <v>53625000</v>
      </c>
      <c r="Q114" s="51" t="s">
        <v>477</v>
      </c>
      <c r="R114" s="53" t="s">
        <v>81</v>
      </c>
      <c r="S114" s="53" t="s">
        <v>81</v>
      </c>
      <c r="T114" s="53" t="s">
        <v>81</v>
      </c>
      <c r="U114" s="82" t="s">
        <v>1170</v>
      </c>
      <c r="V114" s="55" t="s">
        <v>83</v>
      </c>
      <c r="W114" s="55">
        <v>1024536568</v>
      </c>
      <c r="X114" s="51">
        <v>0</v>
      </c>
      <c r="Y114" s="66" t="s">
        <v>112</v>
      </c>
      <c r="Z114" s="83">
        <v>33999</v>
      </c>
      <c r="AA114" s="84" t="s">
        <v>85</v>
      </c>
      <c r="AB114" s="66" t="s">
        <v>211</v>
      </c>
      <c r="AC114" s="66" t="s">
        <v>87</v>
      </c>
      <c r="AD114" s="85" t="s">
        <v>1171</v>
      </c>
      <c r="AE114" s="84">
        <v>3142562811</v>
      </c>
      <c r="AF114" s="66" t="s">
        <v>1172</v>
      </c>
      <c r="AG114" s="64" t="s">
        <v>1173</v>
      </c>
      <c r="AH114" s="86">
        <v>53625000</v>
      </c>
      <c r="AI114" s="66">
        <v>330</v>
      </c>
      <c r="AJ114" s="66" t="s">
        <v>91</v>
      </c>
      <c r="AK114" s="66" t="s">
        <v>802</v>
      </c>
      <c r="AL114" s="66">
        <f>+VLOOKUP(AK114,LISTAS!$A$921:$C$989,2,0)</f>
        <v>35262244</v>
      </c>
      <c r="AM114" s="66">
        <f>+VLOOKUP(AK114,LISTAS!$A$921:$C$989,3,0)</f>
        <v>1</v>
      </c>
      <c r="AN114" s="65">
        <v>45684</v>
      </c>
      <c r="AO114" s="66">
        <v>11425</v>
      </c>
      <c r="AP114" s="65">
        <v>45684</v>
      </c>
      <c r="AQ114" s="68" t="s">
        <v>93</v>
      </c>
      <c r="AR114" s="181" t="s">
        <v>94</v>
      </c>
      <c r="AS114" s="65">
        <v>45685</v>
      </c>
      <c r="AT114" s="66" t="s">
        <v>95</v>
      </c>
      <c r="AU114" s="66" t="s">
        <v>1174</v>
      </c>
      <c r="AV114" s="65">
        <v>45685</v>
      </c>
      <c r="AW114" s="65">
        <v>45685</v>
      </c>
      <c r="AX114" s="66" t="s">
        <v>97</v>
      </c>
      <c r="AY114" s="65">
        <v>45685</v>
      </c>
      <c r="AZ114" s="66"/>
      <c r="BH114" s="66">
        <f>+AI114+BF114</f>
        <v>330</v>
      </c>
      <c r="BI114" s="87">
        <f>+AH114+BG114</f>
        <v>53625000</v>
      </c>
      <c r="BJ114" s="86">
        <f t="shared" si="7"/>
        <v>4875000</v>
      </c>
      <c r="BK114" s="65">
        <v>46018</v>
      </c>
      <c r="BP114" s="67">
        <f>NETWORKDAYS.INTL(E114,AN114,1,Hoja1!C115:C132)-1</f>
        <v>1</v>
      </c>
      <c r="BR114" s="69" t="b">
        <f t="shared" si="6"/>
        <v>0</v>
      </c>
    </row>
    <row r="115" spans="1:70" s="70" customFormat="1" ht="150" customHeight="1">
      <c r="A115" s="62">
        <v>113</v>
      </c>
      <c r="B115" s="63" t="s">
        <v>1175</v>
      </c>
      <c r="C115" s="60" t="s">
        <v>1176</v>
      </c>
      <c r="D115" s="51" t="s">
        <v>1177</v>
      </c>
      <c r="E115" s="52">
        <v>45680</v>
      </c>
      <c r="F115" s="51" t="s">
        <v>73</v>
      </c>
      <c r="G115" s="66" t="s">
        <v>1178</v>
      </c>
      <c r="H115" s="51" t="s">
        <v>74</v>
      </c>
      <c r="I115" s="51" t="s">
        <v>75</v>
      </c>
      <c r="J115" s="51" t="s">
        <v>76</v>
      </c>
      <c r="K115" s="51" t="s">
        <v>248</v>
      </c>
      <c r="L115" s="51" t="s">
        <v>184</v>
      </c>
      <c r="M115" s="51" t="s">
        <v>456</v>
      </c>
      <c r="N115" s="51">
        <v>7325</v>
      </c>
      <c r="O115" s="52">
        <v>45662</v>
      </c>
      <c r="P115" s="54">
        <v>102375000</v>
      </c>
      <c r="Q115" s="51" t="s">
        <v>517</v>
      </c>
      <c r="R115" s="53" t="s">
        <v>81</v>
      </c>
      <c r="S115" s="53" t="s">
        <v>81</v>
      </c>
      <c r="T115" s="53" t="s">
        <v>81</v>
      </c>
      <c r="U115" s="82" t="s">
        <v>1179</v>
      </c>
      <c r="V115" s="55" t="s">
        <v>83</v>
      </c>
      <c r="W115" s="55">
        <v>22228732</v>
      </c>
      <c r="X115" s="51">
        <v>3</v>
      </c>
      <c r="Y115" s="66" t="s">
        <v>84</v>
      </c>
      <c r="Z115" s="83">
        <v>29485</v>
      </c>
      <c r="AA115" s="84" t="s">
        <v>85</v>
      </c>
      <c r="AB115" s="66" t="s">
        <v>86</v>
      </c>
      <c r="AC115" s="66" t="s">
        <v>1180</v>
      </c>
      <c r="AD115" s="85" t="s">
        <v>1181</v>
      </c>
      <c r="AE115" s="84">
        <v>3003153513</v>
      </c>
      <c r="AF115" s="66" t="s">
        <v>1182</v>
      </c>
      <c r="AG115" s="64" t="s">
        <v>1183</v>
      </c>
      <c r="AH115" s="86">
        <v>102375000</v>
      </c>
      <c r="AI115" s="66">
        <v>315</v>
      </c>
      <c r="AJ115" s="66" t="s">
        <v>91</v>
      </c>
      <c r="AK115" s="66" t="s">
        <v>883</v>
      </c>
      <c r="AL115" s="66">
        <f>+VLOOKUP(AK115,LISTAS!$A$921:$C$989,2,0)</f>
        <v>52886876</v>
      </c>
      <c r="AM115" s="66">
        <f>+VLOOKUP(AK115,LISTAS!$A$921:$C$989,3,0)</f>
        <v>6</v>
      </c>
      <c r="AN115" s="65">
        <v>45684</v>
      </c>
      <c r="AO115" s="66">
        <v>11925</v>
      </c>
      <c r="AP115" s="65">
        <v>45684</v>
      </c>
      <c r="AQ115" s="68" t="s">
        <v>93</v>
      </c>
      <c r="AR115" s="181" t="s">
        <v>94</v>
      </c>
      <c r="AS115" s="65">
        <v>45685</v>
      </c>
      <c r="AT115" s="66" t="s">
        <v>95</v>
      </c>
      <c r="AU115" s="66" t="s">
        <v>1184</v>
      </c>
      <c r="AV115" s="65">
        <v>45684</v>
      </c>
      <c r="AW115" s="65">
        <v>45685</v>
      </c>
      <c r="AX115" s="66" t="s">
        <v>97</v>
      </c>
      <c r="AY115" s="65">
        <v>45685</v>
      </c>
      <c r="AZ115" s="66"/>
      <c r="BH115" s="66">
        <f>+AI115+BF115</f>
        <v>315</v>
      </c>
      <c r="BI115" s="87">
        <f>+AH115+BG115</f>
        <v>102375000</v>
      </c>
      <c r="BJ115" s="86">
        <f t="shared" si="7"/>
        <v>9750000</v>
      </c>
      <c r="BK115" s="65">
        <v>46003</v>
      </c>
      <c r="BP115" s="67">
        <f>NETWORKDAYS.INTL(E115,AN115,1,Hoja1!C116:C133)-1</f>
        <v>2</v>
      </c>
      <c r="BR115" s="69" t="b">
        <f t="shared" si="6"/>
        <v>0</v>
      </c>
    </row>
    <row r="116" spans="1:70" s="70" customFormat="1" ht="150" customHeight="1">
      <c r="A116" s="62">
        <v>114</v>
      </c>
      <c r="B116" s="63" t="s">
        <v>1185</v>
      </c>
      <c r="C116" s="60" t="s">
        <v>1186</v>
      </c>
      <c r="D116" s="51" t="s">
        <v>1187</v>
      </c>
      <c r="E116" s="52">
        <v>45681</v>
      </c>
      <c r="F116" s="51" t="s">
        <v>73</v>
      </c>
      <c r="G116" s="66">
        <v>81112002</v>
      </c>
      <c r="H116" s="51" t="s">
        <v>74</v>
      </c>
      <c r="I116" s="51" t="s">
        <v>75</v>
      </c>
      <c r="J116" s="51" t="s">
        <v>76</v>
      </c>
      <c r="K116" s="51" t="s">
        <v>248</v>
      </c>
      <c r="L116" s="51" t="s">
        <v>184</v>
      </c>
      <c r="M116" s="51" t="s">
        <v>185</v>
      </c>
      <c r="N116" s="51">
        <v>39425</v>
      </c>
      <c r="O116" s="52">
        <v>45663</v>
      </c>
      <c r="P116" s="54">
        <v>84500000</v>
      </c>
      <c r="Q116" s="51" t="s">
        <v>432</v>
      </c>
      <c r="R116" s="53" t="s">
        <v>81</v>
      </c>
      <c r="S116" s="53" t="s">
        <v>81</v>
      </c>
      <c r="T116" s="53" t="s">
        <v>81</v>
      </c>
      <c r="U116" s="82" t="s">
        <v>1188</v>
      </c>
      <c r="V116" s="55" t="s">
        <v>83</v>
      </c>
      <c r="W116" s="55">
        <v>1026574148</v>
      </c>
      <c r="X116" s="51">
        <v>1</v>
      </c>
      <c r="Y116" s="66" t="s">
        <v>84</v>
      </c>
      <c r="Z116" s="83">
        <v>33899</v>
      </c>
      <c r="AA116" s="84" t="s">
        <v>85</v>
      </c>
      <c r="AB116" s="66" t="s">
        <v>498</v>
      </c>
      <c r="AC116" s="66" t="s">
        <v>87</v>
      </c>
      <c r="AD116" s="85" t="s">
        <v>1189</v>
      </c>
      <c r="AE116" s="84">
        <v>3003187615</v>
      </c>
      <c r="AF116" s="66" t="s">
        <v>1190</v>
      </c>
      <c r="AG116" s="64" t="s">
        <v>1191</v>
      </c>
      <c r="AH116" s="86">
        <v>84500000</v>
      </c>
      <c r="AI116" s="66">
        <v>300</v>
      </c>
      <c r="AJ116" s="66" t="s">
        <v>91</v>
      </c>
      <c r="AK116" s="66" t="s">
        <v>449</v>
      </c>
      <c r="AL116" s="66">
        <f>+VLOOKUP(AK116,LISTAS!$A$921:$C$989,2,0)</f>
        <v>79503803</v>
      </c>
      <c r="AM116" s="66">
        <f>+VLOOKUP(AK116,LISTAS!$A$921:$C$989,3,0)</f>
        <v>4</v>
      </c>
      <c r="AN116" s="65">
        <v>45684</v>
      </c>
      <c r="AO116" s="66">
        <v>11625</v>
      </c>
      <c r="AP116" s="65">
        <v>45684</v>
      </c>
      <c r="AQ116" s="68" t="s">
        <v>93</v>
      </c>
      <c r="AR116" s="181" t="s">
        <v>94</v>
      </c>
      <c r="AS116" s="65">
        <v>45685</v>
      </c>
      <c r="AT116" s="66" t="s">
        <v>95</v>
      </c>
      <c r="AU116" s="66" t="s">
        <v>1192</v>
      </c>
      <c r="AV116" s="65">
        <v>45684</v>
      </c>
      <c r="AW116" s="65">
        <v>45684</v>
      </c>
      <c r="AX116" s="66" t="s">
        <v>97</v>
      </c>
      <c r="AY116" s="65">
        <v>45685</v>
      </c>
      <c r="AZ116" s="66"/>
      <c r="BH116" s="66">
        <f>+AI116+BF116</f>
        <v>300</v>
      </c>
      <c r="BI116" s="87">
        <f>+AH116+BG116</f>
        <v>84500000</v>
      </c>
      <c r="BJ116" s="86">
        <f t="shared" si="7"/>
        <v>8450000</v>
      </c>
      <c r="BK116" s="65">
        <v>45988</v>
      </c>
      <c r="BP116" s="67">
        <f>NETWORKDAYS.INTL(E116,AN116,1,Hoja1!C117:C134)-1</f>
        <v>1</v>
      </c>
      <c r="BR116" s="69" t="b">
        <f t="shared" si="6"/>
        <v>0</v>
      </c>
    </row>
    <row r="117" spans="1:70" s="70" customFormat="1" ht="150" customHeight="1">
      <c r="A117" s="62">
        <v>115</v>
      </c>
      <c r="B117" s="63" t="s">
        <v>1193</v>
      </c>
      <c r="C117" s="60" t="s">
        <v>1194</v>
      </c>
      <c r="D117" s="51" t="s">
        <v>1195</v>
      </c>
      <c r="E117" s="52">
        <v>45678</v>
      </c>
      <c r="F117" s="51" t="s">
        <v>73</v>
      </c>
      <c r="G117" s="66">
        <v>70131700</v>
      </c>
      <c r="H117" s="51" t="s">
        <v>74</v>
      </c>
      <c r="I117" s="51" t="s">
        <v>75</v>
      </c>
      <c r="J117" s="51" t="s">
        <v>76</v>
      </c>
      <c r="K117" s="51" t="s">
        <v>298</v>
      </c>
      <c r="L117" s="51" t="s">
        <v>855</v>
      </c>
      <c r="M117" s="51" t="s">
        <v>856</v>
      </c>
      <c r="N117" s="51">
        <v>12725</v>
      </c>
      <c r="O117" s="52">
        <v>45662</v>
      </c>
      <c r="P117" s="54">
        <v>104000000</v>
      </c>
      <c r="Q117" s="51" t="s">
        <v>857</v>
      </c>
      <c r="R117" s="53" t="s">
        <v>81</v>
      </c>
      <c r="S117" s="53" t="s">
        <v>81</v>
      </c>
      <c r="T117" s="53" t="s">
        <v>81</v>
      </c>
      <c r="U117" s="82" t="s">
        <v>1196</v>
      </c>
      <c r="V117" s="55" t="s">
        <v>83</v>
      </c>
      <c r="W117" s="55">
        <v>1017178221</v>
      </c>
      <c r="X117" s="51">
        <v>9</v>
      </c>
      <c r="Y117" s="66" t="s">
        <v>112</v>
      </c>
      <c r="Z117" s="83">
        <v>32727</v>
      </c>
      <c r="AA117" s="84" t="s">
        <v>85</v>
      </c>
      <c r="AB117" s="66" t="s">
        <v>1197</v>
      </c>
      <c r="AC117" s="66" t="s">
        <v>87</v>
      </c>
      <c r="AD117" s="85" t="s">
        <v>1198</v>
      </c>
      <c r="AE117" s="84">
        <v>3218514233</v>
      </c>
      <c r="AF117" s="66" t="s">
        <v>1199</v>
      </c>
      <c r="AG117" s="64" t="s">
        <v>1200</v>
      </c>
      <c r="AH117" s="86">
        <v>104000000</v>
      </c>
      <c r="AI117" s="66">
        <v>300</v>
      </c>
      <c r="AJ117" s="66" t="s">
        <v>91</v>
      </c>
      <c r="AK117" s="66" t="s">
        <v>1030</v>
      </c>
      <c r="AL117" s="66">
        <f>+VLOOKUP(AK117,LISTAS!$A$921:$C$989,2,0)</f>
        <v>78675558</v>
      </c>
      <c r="AM117" s="66">
        <f>+VLOOKUP(AK117,LISTAS!$A$921:$C$989,3,0)</f>
        <v>8</v>
      </c>
      <c r="AN117" s="65">
        <v>45684</v>
      </c>
      <c r="AO117" s="66">
        <v>12525</v>
      </c>
      <c r="AP117" s="65">
        <v>45684</v>
      </c>
      <c r="AQ117" s="68" t="s">
        <v>93</v>
      </c>
      <c r="AR117" s="181" t="s">
        <v>94</v>
      </c>
      <c r="AS117" s="65">
        <v>45691</v>
      </c>
      <c r="AT117" s="66" t="s">
        <v>95</v>
      </c>
      <c r="AU117" s="66" t="s">
        <v>1201</v>
      </c>
      <c r="AV117" s="65">
        <v>45684</v>
      </c>
      <c r="AW117" s="65">
        <v>45685</v>
      </c>
      <c r="AX117" s="66" t="s">
        <v>97</v>
      </c>
      <c r="AY117" s="65">
        <v>45691</v>
      </c>
      <c r="AZ117" s="66"/>
      <c r="BH117" s="66">
        <f>+AI117+BF117</f>
        <v>300</v>
      </c>
      <c r="BI117" s="87">
        <f>+AH117+BG117</f>
        <v>104000000</v>
      </c>
      <c r="BJ117" s="86">
        <f t="shared" ref="BJ117:BJ148" si="8">+BI117/(BH117/30)</f>
        <v>10400000</v>
      </c>
      <c r="BK117" s="65">
        <v>45993</v>
      </c>
      <c r="BP117" s="67">
        <f>NETWORKDAYS.INTL(E117,AN117,1,Hoja1!C118:C135)-1</f>
        <v>4</v>
      </c>
      <c r="BR117" s="69" t="b">
        <f t="shared" si="6"/>
        <v>0</v>
      </c>
    </row>
    <row r="118" spans="1:70" s="70" customFormat="1" ht="150" customHeight="1">
      <c r="A118" s="62">
        <v>116</v>
      </c>
      <c r="B118" s="63" t="s">
        <v>1202</v>
      </c>
      <c r="C118" s="60" t="s">
        <v>1203</v>
      </c>
      <c r="D118" s="51" t="s">
        <v>1204</v>
      </c>
      <c r="E118" s="52">
        <v>45677</v>
      </c>
      <c r="F118" s="51" t="s">
        <v>73</v>
      </c>
      <c r="G118" s="66">
        <v>70131700</v>
      </c>
      <c r="H118" s="51" t="s">
        <v>74</v>
      </c>
      <c r="I118" s="51" t="s">
        <v>75</v>
      </c>
      <c r="J118" s="51" t="s">
        <v>76</v>
      </c>
      <c r="K118" s="51" t="s">
        <v>298</v>
      </c>
      <c r="L118" s="51" t="s">
        <v>855</v>
      </c>
      <c r="M118" s="51" t="s">
        <v>856</v>
      </c>
      <c r="N118" s="51">
        <v>13125</v>
      </c>
      <c r="O118" s="52">
        <v>45662</v>
      </c>
      <c r="P118" s="54">
        <v>110500000</v>
      </c>
      <c r="Q118" s="51" t="s">
        <v>857</v>
      </c>
      <c r="R118" s="53" t="s">
        <v>81</v>
      </c>
      <c r="S118" s="53" t="s">
        <v>81</v>
      </c>
      <c r="T118" s="53" t="s">
        <v>81</v>
      </c>
      <c r="U118" s="82" t="s">
        <v>1205</v>
      </c>
      <c r="V118" s="55" t="s">
        <v>83</v>
      </c>
      <c r="W118" s="55">
        <v>41700082</v>
      </c>
      <c r="X118" s="51">
        <v>7</v>
      </c>
      <c r="Y118" s="66" t="s">
        <v>84</v>
      </c>
      <c r="Z118" s="83">
        <v>21256</v>
      </c>
      <c r="AA118" s="84" t="s">
        <v>85</v>
      </c>
      <c r="AB118" s="66" t="s">
        <v>542</v>
      </c>
      <c r="AC118" s="66" t="s">
        <v>1206</v>
      </c>
      <c r="AD118" s="85" t="s">
        <v>1207</v>
      </c>
      <c r="AE118" s="84">
        <v>3152125798</v>
      </c>
      <c r="AF118" s="66" t="s">
        <v>1208</v>
      </c>
      <c r="AG118" s="64" t="s">
        <v>1209</v>
      </c>
      <c r="AH118" s="86">
        <v>110500000</v>
      </c>
      <c r="AI118" s="66">
        <v>300</v>
      </c>
      <c r="AJ118" s="66" t="s">
        <v>91</v>
      </c>
      <c r="AK118" s="66" t="s">
        <v>1030</v>
      </c>
      <c r="AL118" s="66">
        <f>+VLOOKUP(AK118,LISTAS!$A$921:$C$989,2,0)</f>
        <v>78675558</v>
      </c>
      <c r="AM118" s="66">
        <f>+VLOOKUP(AK118,LISTAS!$A$921:$C$989,3,0)</f>
        <v>8</v>
      </c>
      <c r="AN118" s="65">
        <v>45684</v>
      </c>
      <c r="AO118" s="66">
        <v>13225</v>
      </c>
      <c r="AP118" s="65">
        <v>45685</v>
      </c>
      <c r="AQ118" s="68" t="s">
        <v>93</v>
      </c>
      <c r="AR118" s="181" t="s">
        <v>94</v>
      </c>
      <c r="AS118" s="65">
        <v>45691</v>
      </c>
      <c r="AT118" s="66" t="s">
        <v>95</v>
      </c>
      <c r="AU118" s="66" t="s">
        <v>1210</v>
      </c>
      <c r="AV118" s="65" t="s">
        <v>1211</v>
      </c>
      <c r="AW118" s="65" t="s">
        <v>1212</v>
      </c>
      <c r="AX118" s="66" t="s">
        <v>97</v>
      </c>
      <c r="AY118" s="65">
        <v>45691</v>
      </c>
      <c r="AZ118" s="66"/>
      <c r="BH118" s="66">
        <f>+AI118+BF118</f>
        <v>300</v>
      </c>
      <c r="BI118" s="87">
        <f>+AH118+BG118</f>
        <v>110500000</v>
      </c>
      <c r="BJ118" s="86">
        <f t="shared" si="8"/>
        <v>11050000</v>
      </c>
      <c r="BK118" s="65">
        <v>45993</v>
      </c>
      <c r="BP118" s="67">
        <f>NETWORKDAYS.INTL(E118,AN118,1,Hoja1!C119:C136)-1</f>
        <v>5</v>
      </c>
      <c r="BR118" s="69" t="b">
        <f t="shared" si="6"/>
        <v>0</v>
      </c>
    </row>
    <row r="119" spans="1:70" s="70" customFormat="1" ht="150" customHeight="1">
      <c r="A119" s="62">
        <v>117</v>
      </c>
      <c r="B119" s="63" t="s">
        <v>1213</v>
      </c>
      <c r="C119" s="60" t="s">
        <v>1214</v>
      </c>
      <c r="D119" s="51" t="s">
        <v>1215</v>
      </c>
      <c r="E119" s="52">
        <v>45679</v>
      </c>
      <c r="F119" s="51" t="s">
        <v>73</v>
      </c>
      <c r="G119" s="66" t="s">
        <v>455</v>
      </c>
      <c r="H119" s="51" t="s">
        <v>74</v>
      </c>
      <c r="I119" s="51" t="s">
        <v>75</v>
      </c>
      <c r="J119" s="51" t="s">
        <v>76</v>
      </c>
      <c r="K119" s="51" t="s">
        <v>183</v>
      </c>
      <c r="L119" s="51" t="s">
        <v>184</v>
      </c>
      <c r="M119" s="51" t="s">
        <v>456</v>
      </c>
      <c r="N119" s="51">
        <v>5025</v>
      </c>
      <c r="O119" s="52">
        <v>45661</v>
      </c>
      <c r="P119" s="54">
        <v>114400000</v>
      </c>
      <c r="Q119" s="51" t="s">
        <v>517</v>
      </c>
      <c r="R119" s="53" t="s">
        <v>81</v>
      </c>
      <c r="S119" s="53" t="s">
        <v>81</v>
      </c>
      <c r="T119" s="53" t="s">
        <v>81</v>
      </c>
      <c r="U119" s="82" t="s">
        <v>1216</v>
      </c>
      <c r="V119" s="55" t="s">
        <v>83</v>
      </c>
      <c r="W119" s="55">
        <v>7186107</v>
      </c>
      <c r="X119" s="51">
        <v>3</v>
      </c>
      <c r="Y119" s="66" t="s">
        <v>112</v>
      </c>
      <c r="Z119" s="83">
        <v>31006</v>
      </c>
      <c r="AA119" s="84" t="s">
        <v>85</v>
      </c>
      <c r="AB119" s="66" t="s">
        <v>300</v>
      </c>
      <c r="AC119" s="66" t="s">
        <v>301</v>
      </c>
      <c r="AD119" s="85" t="s">
        <v>1217</v>
      </c>
      <c r="AE119" s="84">
        <v>3003942456</v>
      </c>
      <c r="AF119" s="66" t="s">
        <v>1218</v>
      </c>
      <c r="AG119" s="64" t="s">
        <v>1219</v>
      </c>
      <c r="AH119" s="86">
        <v>114400000</v>
      </c>
      <c r="AI119" s="66">
        <v>330</v>
      </c>
      <c r="AJ119" s="66" t="s">
        <v>91</v>
      </c>
      <c r="AK119" s="66" t="s">
        <v>463</v>
      </c>
      <c r="AL119" s="66">
        <f>+VLOOKUP(AK119,LISTAS!$A$921:$C$989,2,0)</f>
        <v>91496098</v>
      </c>
      <c r="AM119" s="66">
        <f>+VLOOKUP(AK119,LISTAS!$A$921:$C$989,3,0)</f>
        <v>0</v>
      </c>
      <c r="AN119" s="65">
        <v>45684</v>
      </c>
      <c r="AO119" s="66">
        <v>12825</v>
      </c>
      <c r="AP119" s="65">
        <v>45684</v>
      </c>
      <c r="AQ119" s="68" t="s">
        <v>93</v>
      </c>
      <c r="AR119" s="181" t="s">
        <v>94</v>
      </c>
      <c r="AS119" s="65">
        <v>45685</v>
      </c>
      <c r="AT119" s="66" t="s">
        <v>95</v>
      </c>
      <c r="AU119" s="66" t="s">
        <v>1220</v>
      </c>
      <c r="AV119" s="65">
        <v>45684</v>
      </c>
      <c r="AW119" s="65">
        <v>45684</v>
      </c>
      <c r="AX119" s="66" t="s">
        <v>97</v>
      </c>
      <c r="AY119" s="65">
        <v>45685</v>
      </c>
      <c r="AZ119" s="66"/>
      <c r="BH119" s="66">
        <f>+AI119+BF119</f>
        <v>330</v>
      </c>
      <c r="BI119" s="87">
        <f>+AH119+BG119</f>
        <v>114400000</v>
      </c>
      <c r="BJ119" s="86">
        <f t="shared" si="8"/>
        <v>10400000</v>
      </c>
      <c r="BK119" s="65">
        <v>46018</v>
      </c>
      <c r="BP119" s="67">
        <f>NETWORKDAYS.INTL(E119,AN119,1,Hoja1!C120:C137)-1</f>
        <v>3</v>
      </c>
      <c r="BR119" s="69" t="b">
        <f t="shared" si="6"/>
        <v>0</v>
      </c>
    </row>
    <row r="120" spans="1:70" s="70" customFormat="1" ht="150" customHeight="1">
      <c r="A120" s="62">
        <v>118</v>
      </c>
      <c r="B120" s="63" t="s">
        <v>1221</v>
      </c>
      <c r="C120" s="60" t="s">
        <v>1222</v>
      </c>
      <c r="D120" s="51" t="s">
        <v>1223</v>
      </c>
      <c r="E120" s="52">
        <v>45679</v>
      </c>
      <c r="F120" s="51" t="s">
        <v>73</v>
      </c>
      <c r="G120" s="66" t="s">
        <v>455</v>
      </c>
      <c r="H120" s="51" t="s">
        <v>74</v>
      </c>
      <c r="I120" s="51" t="s">
        <v>75</v>
      </c>
      <c r="J120" s="51" t="s">
        <v>76</v>
      </c>
      <c r="K120" s="51" t="s">
        <v>248</v>
      </c>
      <c r="L120" s="51" t="s">
        <v>184</v>
      </c>
      <c r="M120" s="51" t="s">
        <v>185</v>
      </c>
      <c r="N120" s="51">
        <v>18325</v>
      </c>
      <c r="O120" s="52">
        <v>45663</v>
      </c>
      <c r="P120" s="54">
        <v>100100000</v>
      </c>
      <c r="Q120" s="51" t="s">
        <v>477</v>
      </c>
      <c r="R120" s="53" t="s">
        <v>81</v>
      </c>
      <c r="S120" s="53" t="s">
        <v>81</v>
      </c>
      <c r="T120" s="53" t="s">
        <v>81</v>
      </c>
      <c r="U120" s="82" t="s">
        <v>1224</v>
      </c>
      <c r="V120" s="55" t="s">
        <v>83</v>
      </c>
      <c r="W120" s="55">
        <v>1010239191</v>
      </c>
      <c r="X120" s="51">
        <v>3</v>
      </c>
      <c r="Y120" s="66" t="s">
        <v>112</v>
      </c>
      <c r="Z120" s="83">
        <v>35907</v>
      </c>
      <c r="AA120" s="84" t="s">
        <v>85</v>
      </c>
      <c r="AB120" s="66" t="s">
        <v>1225</v>
      </c>
      <c r="AC120" s="66" t="s">
        <v>445</v>
      </c>
      <c r="AD120" s="85" t="s">
        <v>1226</v>
      </c>
      <c r="AE120" s="84">
        <v>3014789266</v>
      </c>
      <c r="AF120" s="66" t="s">
        <v>1227</v>
      </c>
      <c r="AG120" s="64" t="s">
        <v>1228</v>
      </c>
      <c r="AH120" s="86">
        <v>100100000</v>
      </c>
      <c r="AI120" s="66">
        <v>330</v>
      </c>
      <c r="AJ120" s="66" t="s">
        <v>91</v>
      </c>
      <c r="AK120" s="66" t="s">
        <v>802</v>
      </c>
      <c r="AL120" s="66">
        <f>+VLOOKUP(AK120,LISTAS!$A$921:$C$989,2,0)</f>
        <v>35262244</v>
      </c>
      <c r="AM120" s="66">
        <f>+VLOOKUP(AK120,LISTAS!$A$921:$C$989,3,0)</f>
        <v>1</v>
      </c>
      <c r="AN120" s="65">
        <v>45684</v>
      </c>
      <c r="AO120" s="66">
        <v>12925</v>
      </c>
      <c r="AP120" s="65">
        <v>45685</v>
      </c>
      <c r="AQ120" s="68" t="s">
        <v>93</v>
      </c>
      <c r="AR120" s="181" t="s">
        <v>94</v>
      </c>
      <c r="AS120" s="65">
        <v>45685</v>
      </c>
      <c r="AT120" s="66" t="s">
        <v>95</v>
      </c>
      <c r="AU120" s="66" t="s">
        <v>1229</v>
      </c>
      <c r="AV120" s="65">
        <v>45684</v>
      </c>
      <c r="AW120" s="65">
        <v>45685</v>
      </c>
      <c r="AX120" s="66" t="s">
        <v>97</v>
      </c>
      <c r="AY120" s="65">
        <v>45685</v>
      </c>
      <c r="AZ120" s="66"/>
      <c r="BH120" s="66">
        <f>+AI120+BF120</f>
        <v>330</v>
      </c>
      <c r="BI120" s="87">
        <f>+AH120+BG120</f>
        <v>100100000</v>
      </c>
      <c r="BJ120" s="86">
        <f t="shared" si="8"/>
        <v>9100000</v>
      </c>
      <c r="BK120" s="65">
        <v>46018</v>
      </c>
      <c r="BP120" s="67">
        <f>NETWORKDAYS.INTL(E120,AN120,1,Hoja1!C121:C138)-1</f>
        <v>3</v>
      </c>
      <c r="BR120" s="69" t="b">
        <f t="shared" si="6"/>
        <v>0</v>
      </c>
    </row>
    <row r="121" spans="1:70" s="70" customFormat="1" ht="150" customHeight="1">
      <c r="A121" s="62">
        <v>119</v>
      </c>
      <c r="B121" s="63" t="s">
        <v>1230</v>
      </c>
      <c r="C121" s="60" t="s">
        <v>1231</v>
      </c>
      <c r="D121" s="51" t="s">
        <v>1232</v>
      </c>
      <c r="E121" s="52">
        <v>45679</v>
      </c>
      <c r="F121" s="51" t="s">
        <v>73</v>
      </c>
      <c r="G121" s="66">
        <v>70131700</v>
      </c>
      <c r="H121" s="51" t="s">
        <v>74</v>
      </c>
      <c r="I121" s="51" t="s">
        <v>75</v>
      </c>
      <c r="J121" s="51" t="s">
        <v>76</v>
      </c>
      <c r="K121" s="51" t="s">
        <v>298</v>
      </c>
      <c r="L121" s="51" t="s">
        <v>855</v>
      </c>
      <c r="M121" s="51" t="s">
        <v>856</v>
      </c>
      <c r="N121" s="51">
        <v>28325</v>
      </c>
      <c r="O121" s="52">
        <v>45663</v>
      </c>
      <c r="P121" s="54">
        <v>110500000</v>
      </c>
      <c r="Q121" s="51" t="s">
        <v>540</v>
      </c>
      <c r="R121" s="53" t="s">
        <v>81</v>
      </c>
      <c r="S121" s="53" t="s">
        <v>81</v>
      </c>
      <c r="T121" s="53" t="s">
        <v>81</v>
      </c>
      <c r="U121" s="82" t="s">
        <v>1233</v>
      </c>
      <c r="V121" s="55" t="s">
        <v>83</v>
      </c>
      <c r="W121" s="55">
        <v>86086216</v>
      </c>
      <c r="X121" s="51">
        <v>5</v>
      </c>
      <c r="Y121" s="66" t="s">
        <v>112</v>
      </c>
      <c r="Z121" s="83">
        <v>31133</v>
      </c>
      <c r="AA121" s="84" t="s">
        <v>85</v>
      </c>
      <c r="AB121" s="66" t="s">
        <v>542</v>
      </c>
      <c r="AC121" s="66" t="s">
        <v>1234</v>
      </c>
      <c r="AD121" s="85" t="s">
        <v>1235</v>
      </c>
      <c r="AE121" s="84">
        <v>3112193260</v>
      </c>
      <c r="AF121" s="66" t="s">
        <v>1236</v>
      </c>
      <c r="AG121" s="64" t="s">
        <v>1237</v>
      </c>
      <c r="AH121" s="86">
        <v>110500000</v>
      </c>
      <c r="AI121" s="66">
        <v>300</v>
      </c>
      <c r="AJ121" s="66" t="s">
        <v>91</v>
      </c>
      <c r="AK121" s="66" t="s">
        <v>1238</v>
      </c>
      <c r="AL121" s="66">
        <f>+VLOOKUP(AK121,LISTAS!$A$921:$C$989,2,0)</f>
        <v>1022333136</v>
      </c>
      <c r="AM121" s="66">
        <f>+VLOOKUP(AK121,LISTAS!$A$921:$C$989,3,0)</f>
        <v>3</v>
      </c>
      <c r="AN121" s="65">
        <v>45684</v>
      </c>
      <c r="AO121" s="66">
        <v>13025</v>
      </c>
      <c r="AP121" s="65">
        <v>45685</v>
      </c>
      <c r="AQ121" s="68" t="s">
        <v>93</v>
      </c>
      <c r="AR121" s="181" t="s">
        <v>94</v>
      </c>
      <c r="AS121" s="65">
        <v>45691</v>
      </c>
      <c r="AT121" s="66" t="s">
        <v>163</v>
      </c>
      <c r="AU121" s="66" t="s">
        <v>1239</v>
      </c>
      <c r="AV121" s="65">
        <v>45685</v>
      </c>
      <c r="AW121" s="65">
        <v>45686</v>
      </c>
      <c r="AX121" s="66" t="s">
        <v>97</v>
      </c>
      <c r="AY121" s="65">
        <v>45691</v>
      </c>
      <c r="AZ121" s="66"/>
      <c r="BH121" s="66">
        <f>+AI121+BF121</f>
        <v>300</v>
      </c>
      <c r="BI121" s="87">
        <f>+AH121+BG121</f>
        <v>110500000</v>
      </c>
      <c r="BJ121" s="86">
        <f t="shared" si="8"/>
        <v>11050000</v>
      </c>
      <c r="BK121" s="65">
        <v>45993</v>
      </c>
      <c r="BP121" s="67">
        <f>NETWORKDAYS.INTL(E121,AN121,1,Hoja1!C122:C139)-1</f>
        <v>3</v>
      </c>
      <c r="BR121" s="69" t="b">
        <f t="shared" si="6"/>
        <v>0</v>
      </c>
    </row>
    <row r="122" spans="1:70" s="70" customFormat="1" ht="150" customHeight="1">
      <c r="A122" s="62">
        <v>120</v>
      </c>
      <c r="B122" s="63" t="s">
        <v>1240</v>
      </c>
      <c r="C122" s="60" t="s">
        <v>1241</v>
      </c>
      <c r="D122" s="51" t="s">
        <v>1242</v>
      </c>
      <c r="E122" s="52">
        <v>45679</v>
      </c>
      <c r="F122" s="51" t="s">
        <v>73</v>
      </c>
      <c r="G122" s="66">
        <v>70131700</v>
      </c>
      <c r="H122" s="51" t="s">
        <v>74</v>
      </c>
      <c r="I122" s="51" t="s">
        <v>75</v>
      </c>
      <c r="J122" s="51" t="s">
        <v>76</v>
      </c>
      <c r="K122" s="51" t="s">
        <v>298</v>
      </c>
      <c r="L122" s="51" t="s">
        <v>855</v>
      </c>
      <c r="M122" s="51" t="s">
        <v>856</v>
      </c>
      <c r="N122" s="51">
        <v>26725</v>
      </c>
      <c r="O122" s="52">
        <v>45663</v>
      </c>
      <c r="P122" s="54">
        <v>104000000</v>
      </c>
      <c r="Q122" s="51" t="s">
        <v>540</v>
      </c>
      <c r="R122" s="53" t="s">
        <v>81</v>
      </c>
      <c r="S122" s="53" t="s">
        <v>81</v>
      </c>
      <c r="T122" s="53" t="s">
        <v>81</v>
      </c>
      <c r="U122" s="82" t="s">
        <v>1243</v>
      </c>
      <c r="V122" s="55" t="s">
        <v>83</v>
      </c>
      <c r="W122" s="55">
        <v>1014192866</v>
      </c>
      <c r="X122" s="51">
        <v>6</v>
      </c>
      <c r="Y122" s="66" t="s">
        <v>84</v>
      </c>
      <c r="Z122" s="83">
        <v>32317</v>
      </c>
      <c r="AA122" s="84" t="s">
        <v>85</v>
      </c>
      <c r="AB122" s="66" t="s">
        <v>200</v>
      </c>
      <c r="AC122" s="66" t="s">
        <v>488</v>
      </c>
      <c r="AD122" s="85" t="s">
        <v>1244</v>
      </c>
      <c r="AE122" s="84">
        <v>3144451650</v>
      </c>
      <c r="AF122" s="66" t="s">
        <v>1245</v>
      </c>
      <c r="AG122" s="64" t="s">
        <v>1246</v>
      </c>
      <c r="AH122" s="86">
        <v>104000000</v>
      </c>
      <c r="AI122" s="66">
        <v>300</v>
      </c>
      <c r="AJ122" s="66" t="s">
        <v>91</v>
      </c>
      <c r="AK122" s="66" t="s">
        <v>962</v>
      </c>
      <c r="AL122" s="66">
        <f>+VLOOKUP(AK122,LISTAS!$A$921:$C$989,2,0)</f>
        <v>52184853</v>
      </c>
      <c r="AM122" s="66">
        <f>+VLOOKUP(AK122,LISTAS!$A$921:$C$989,3,0)</f>
        <v>4</v>
      </c>
      <c r="AN122" s="65">
        <v>45684</v>
      </c>
      <c r="AO122" s="66">
        <v>13725</v>
      </c>
      <c r="AP122" s="65">
        <v>45685</v>
      </c>
      <c r="AQ122" s="68" t="s">
        <v>93</v>
      </c>
      <c r="AR122" s="181" t="s">
        <v>94</v>
      </c>
      <c r="AS122" s="65">
        <v>45691</v>
      </c>
      <c r="AT122" s="66" t="s">
        <v>95</v>
      </c>
      <c r="AU122" s="66" t="s">
        <v>1247</v>
      </c>
      <c r="AV122" s="65">
        <v>45686</v>
      </c>
      <c r="AW122" s="65">
        <v>45686</v>
      </c>
      <c r="AX122" s="66" t="s">
        <v>97</v>
      </c>
      <c r="AY122" s="65">
        <v>45691</v>
      </c>
      <c r="AZ122" s="66"/>
      <c r="BH122" s="66">
        <f>+AI122+BF122</f>
        <v>300</v>
      </c>
      <c r="BI122" s="87">
        <f>+AH122+BG122</f>
        <v>104000000</v>
      </c>
      <c r="BJ122" s="86">
        <f t="shared" si="8"/>
        <v>10400000</v>
      </c>
      <c r="BK122" s="65">
        <v>45993</v>
      </c>
      <c r="BP122" s="67">
        <f>NETWORKDAYS.INTL(E122,AN122,1,Hoja1!C123:C140)-1</f>
        <v>3</v>
      </c>
      <c r="BR122" s="69" t="b">
        <f t="shared" si="6"/>
        <v>0</v>
      </c>
    </row>
    <row r="123" spans="1:70" s="70" customFormat="1" ht="150" customHeight="1">
      <c r="A123" s="62">
        <v>121</v>
      </c>
      <c r="B123" s="63" t="s">
        <v>1248</v>
      </c>
      <c r="C123" s="60" t="s">
        <v>1249</v>
      </c>
      <c r="D123" s="51" t="s">
        <v>1250</v>
      </c>
      <c r="E123" s="52">
        <v>45680</v>
      </c>
      <c r="F123" s="51" t="s">
        <v>73</v>
      </c>
      <c r="G123" s="66" t="s">
        <v>1251</v>
      </c>
      <c r="H123" s="51" t="s">
        <v>74</v>
      </c>
      <c r="I123" s="51" t="s">
        <v>75</v>
      </c>
      <c r="J123" s="51" t="s">
        <v>76</v>
      </c>
      <c r="K123" s="51" t="s">
        <v>183</v>
      </c>
      <c r="L123" s="51" t="s">
        <v>612</v>
      </c>
      <c r="M123" s="51" t="s">
        <v>79</v>
      </c>
      <c r="N123" s="51">
        <v>26025</v>
      </c>
      <c r="O123" s="52">
        <v>45663</v>
      </c>
      <c r="P123" s="54">
        <v>48750000</v>
      </c>
      <c r="Q123" s="51" t="s">
        <v>80</v>
      </c>
      <c r="R123" s="53" t="s">
        <v>81</v>
      </c>
      <c r="S123" s="53" t="s">
        <v>81</v>
      </c>
      <c r="T123" s="53" t="s">
        <v>81</v>
      </c>
      <c r="U123" s="82" t="s">
        <v>1252</v>
      </c>
      <c r="V123" s="55" t="s">
        <v>83</v>
      </c>
      <c r="W123" s="55">
        <v>52333396</v>
      </c>
      <c r="X123" s="51">
        <v>1</v>
      </c>
      <c r="Y123" s="66" t="s">
        <v>84</v>
      </c>
      <c r="Z123" s="83">
        <v>27796</v>
      </c>
      <c r="AA123" s="84" t="s">
        <v>85</v>
      </c>
      <c r="AB123" s="66" t="s">
        <v>1253</v>
      </c>
      <c r="AC123" s="66" t="s">
        <v>87</v>
      </c>
      <c r="AD123" s="85" t="s">
        <v>1254</v>
      </c>
      <c r="AE123" s="84">
        <v>3115437154</v>
      </c>
      <c r="AF123" s="66" t="s">
        <v>1255</v>
      </c>
      <c r="AG123" s="64" t="s">
        <v>1256</v>
      </c>
      <c r="AH123" s="86">
        <v>48750000</v>
      </c>
      <c r="AI123" s="66">
        <v>300</v>
      </c>
      <c r="AJ123" s="66" t="s">
        <v>91</v>
      </c>
      <c r="AK123" s="66" t="s">
        <v>618</v>
      </c>
      <c r="AL123" s="66">
        <f>+VLOOKUP(AK123,LISTAS!$A$921:$C$989,2,0)</f>
        <v>52153551</v>
      </c>
      <c r="AM123" s="66">
        <f>+VLOOKUP(AK123,LISTAS!$A$921:$C$989,3,0)</f>
        <v>2</v>
      </c>
      <c r="AN123" s="65">
        <v>45684</v>
      </c>
      <c r="AO123" s="66">
        <v>13625</v>
      </c>
      <c r="AP123" s="65">
        <v>45685</v>
      </c>
      <c r="AQ123" s="68" t="s">
        <v>93</v>
      </c>
      <c r="AR123" s="181" t="s">
        <v>94</v>
      </c>
      <c r="AS123" s="65">
        <v>45691</v>
      </c>
      <c r="AT123" s="66" t="s">
        <v>95</v>
      </c>
      <c r="AU123" s="66" t="s">
        <v>1257</v>
      </c>
      <c r="AV123" s="65">
        <v>45685</v>
      </c>
      <c r="AW123" s="65">
        <v>45685</v>
      </c>
      <c r="AX123" s="66" t="s">
        <v>97</v>
      </c>
      <c r="AY123" s="65">
        <v>45691</v>
      </c>
      <c r="AZ123" s="66"/>
      <c r="BH123" s="66">
        <f>+AI123+BF123</f>
        <v>300</v>
      </c>
      <c r="BI123" s="87">
        <f>+AH123+BG123</f>
        <v>48750000</v>
      </c>
      <c r="BJ123" s="86">
        <f t="shared" si="8"/>
        <v>4875000</v>
      </c>
      <c r="BK123" s="65">
        <v>45993</v>
      </c>
      <c r="BP123" s="67">
        <f>NETWORKDAYS.INTL(E123,AN123,1,Hoja1!C124:C141)-1</f>
        <v>2</v>
      </c>
      <c r="BR123" s="69" t="b">
        <f t="shared" si="6"/>
        <v>0</v>
      </c>
    </row>
    <row r="124" spans="1:70" s="70" customFormat="1" ht="150" customHeight="1">
      <c r="A124" s="62">
        <v>122</v>
      </c>
      <c r="B124" s="63" t="s">
        <v>1258</v>
      </c>
      <c r="C124" s="60" t="s">
        <v>1259</v>
      </c>
      <c r="D124" s="51" t="s">
        <v>1260</v>
      </c>
      <c r="E124" s="52">
        <v>45681</v>
      </c>
      <c r="F124" s="51" t="s">
        <v>73</v>
      </c>
      <c r="G124" s="66" t="s">
        <v>788</v>
      </c>
      <c r="H124" s="51" t="s">
        <v>74</v>
      </c>
      <c r="I124" s="51" t="s">
        <v>75</v>
      </c>
      <c r="J124" s="51" t="s">
        <v>76</v>
      </c>
      <c r="K124" s="51" t="s">
        <v>209</v>
      </c>
      <c r="L124" s="51" t="s">
        <v>184</v>
      </c>
      <c r="M124" s="51" t="s">
        <v>456</v>
      </c>
      <c r="N124" s="51">
        <v>41825</v>
      </c>
      <c r="O124" s="52">
        <v>45663</v>
      </c>
      <c r="P124" s="54">
        <v>107250000</v>
      </c>
      <c r="Q124" s="51" t="s">
        <v>789</v>
      </c>
      <c r="R124" s="53" t="s">
        <v>81</v>
      </c>
      <c r="S124" s="53" t="s">
        <v>81</v>
      </c>
      <c r="T124" s="53" t="s">
        <v>81</v>
      </c>
      <c r="U124" s="82" t="s">
        <v>1261</v>
      </c>
      <c r="V124" s="55" t="s">
        <v>83</v>
      </c>
      <c r="W124" s="55">
        <v>51909136</v>
      </c>
      <c r="X124" s="51">
        <v>1</v>
      </c>
      <c r="Y124" s="66" t="s">
        <v>84</v>
      </c>
      <c r="Z124" s="83">
        <v>25074</v>
      </c>
      <c r="AA124" s="84" t="s">
        <v>85</v>
      </c>
      <c r="AB124" s="66" t="s">
        <v>434</v>
      </c>
      <c r="AC124" s="66" t="s">
        <v>87</v>
      </c>
      <c r="AD124" s="85" t="s">
        <v>1262</v>
      </c>
      <c r="AE124" s="84">
        <v>3013349887</v>
      </c>
      <c r="AF124" s="66" t="s">
        <v>1263</v>
      </c>
      <c r="AG124" s="64" t="s">
        <v>1264</v>
      </c>
      <c r="AH124" s="86">
        <v>107250000</v>
      </c>
      <c r="AI124" s="66">
        <v>330</v>
      </c>
      <c r="AJ124" s="66" t="s">
        <v>91</v>
      </c>
      <c r="AK124" s="66" t="s">
        <v>463</v>
      </c>
      <c r="AL124" s="66">
        <f>+VLOOKUP(AK124,LISTAS!$A$921:$C$989,2,0)</f>
        <v>91496098</v>
      </c>
      <c r="AM124" s="66">
        <f>+VLOOKUP(AK124,LISTAS!$A$921:$C$989,3,0)</f>
        <v>0</v>
      </c>
      <c r="AN124" s="65">
        <v>45684</v>
      </c>
      <c r="AO124" s="66">
        <v>13325</v>
      </c>
      <c r="AP124" s="65">
        <v>45685</v>
      </c>
      <c r="AQ124" s="68" t="s">
        <v>93</v>
      </c>
      <c r="AR124" s="181" t="s">
        <v>94</v>
      </c>
      <c r="AS124" s="65">
        <v>45684</v>
      </c>
      <c r="AT124" s="66" t="s">
        <v>95</v>
      </c>
      <c r="AU124" s="66" t="s">
        <v>1265</v>
      </c>
      <c r="AV124" s="65">
        <v>45684</v>
      </c>
      <c r="AW124" s="65">
        <v>45685</v>
      </c>
      <c r="AX124" s="66" t="s">
        <v>97</v>
      </c>
      <c r="AY124" s="65">
        <v>45685</v>
      </c>
      <c r="AZ124" s="66"/>
      <c r="BH124" s="66">
        <f>+AI124+BF124</f>
        <v>330</v>
      </c>
      <c r="BI124" s="87">
        <f>+AH124+BG124</f>
        <v>107250000</v>
      </c>
      <c r="BJ124" s="86">
        <f t="shared" si="8"/>
        <v>9750000</v>
      </c>
      <c r="BK124" s="65">
        <v>46018</v>
      </c>
      <c r="BP124" s="67">
        <f>NETWORKDAYS.INTL(E124,AN124,1,Hoja1!C125:C142)-1</f>
        <v>1</v>
      </c>
      <c r="BR124" s="69" t="b">
        <f t="shared" si="6"/>
        <v>0</v>
      </c>
    </row>
    <row r="125" spans="1:70" s="70" customFormat="1" ht="150" customHeight="1">
      <c r="A125" s="62">
        <v>123</v>
      </c>
      <c r="B125" s="63" t="s">
        <v>1266</v>
      </c>
      <c r="C125" s="60" t="s">
        <v>1267</v>
      </c>
      <c r="D125" s="51" t="s">
        <v>1268</v>
      </c>
      <c r="E125" s="52">
        <v>45679</v>
      </c>
      <c r="F125" s="51" t="s">
        <v>73</v>
      </c>
      <c r="G125" s="66" t="s">
        <v>1178</v>
      </c>
      <c r="H125" s="51" t="s">
        <v>74</v>
      </c>
      <c r="I125" s="51" t="s">
        <v>75</v>
      </c>
      <c r="J125" s="51" t="s">
        <v>76</v>
      </c>
      <c r="K125" s="51" t="s">
        <v>209</v>
      </c>
      <c r="L125" s="51" t="s">
        <v>184</v>
      </c>
      <c r="M125" s="51" t="s">
        <v>456</v>
      </c>
      <c r="N125" s="51">
        <v>17525</v>
      </c>
      <c r="O125" s="52">
        <v>45663</v>
      </c>
      <c r="P125" s="54">
        <v>102375000</v>
      </c>
      <c r="Q125" s="51" t="s">
        <v>517</v>
      </c>
      <c r="R125" s="53" t="s">
        <v>81</v>
      </c>
      <c r="S125" s="53" t="s">
        <v>81</v>
      </c>
      <c r="T125" s="53" t="s">
        <v>81</v>
      </c>
      <c r="U125" s="82" t="s">
        <v>1269</v>
      </c>
      <c r="V125" s="55" t="s">
        <v>83</v>
      </c>
      <c r="W125" s="55">
        <v>80757831</v>
      </c>
      <c r="X125" s="51">
        <v>4</v>
      </c>
      <c r="Y125" s="66" t="s">
        <v>112</v>
      </c>
      <c r="Z125" s="83">
        <v>30536</v>
      </c>
      <c r="AA125" s="84" t="s">
        <v>85</v>
      </c>
      <c r="AB125" s="66" t="s">
        <v>434</v>
      </c>
      <c r="AC125" s="66" t="s">
        <v>445</v>
      </c>
      <c r="AD125" s="85" t="s">
        <v>1270</v>
      </c>
      <c r="AE125" s="84">
        <v>3134250582</v>
      </c>
      <c r="AF125" s="66" t="s">
        <v>1271</v>
      </c>
      <c r="AG125" s="64" t="s">
        <v>1272</v>
      </c>
      <c r="AH125" s="86">
        <v>102375000</v>
      </c>
      <c r="AI125" s="66">
        <v>315</v>
      </c>
      <c r="AJ125" s="66" t="s">
        <v>91</v>
      </c>
      <c r="AK125" s="66" t="s">
        <v>883</v>
      </c>
      <c r="AL125" s="66">
        <f>+VLOOKUP(AK125,LISTAS!$A$921:$C$989,2,0)</f>
        <v>52886876</v>
      </c>
      <c r="AM125" s="66">
        <f>+VLOOKUP(AK125,LISTAS!$A$921:$C$989,3,0)</f>
        <v>6</v>
      </c>
      <c r="AN125" s="65">
        <v>45684</v>
      </c>
      <c r="AO125" s="66">
        <v>13425</v>
      </c>
      <c r="AP125" s="65">
        <v>45685</v>
      </c>
      <c r="AQ125" s="68" t="s">
        <v>93</v>
      </c>
      <c r="AR125" s="181" t="s">
        <v>94</v>
      </c>
      <c r="AS125" s="65">
        <v>45684</v>
      </c>
      <c r="AT125" s="66" t="s">
        <v>163</v>
      </c>
      <c r="AU125" s="66" t="s">
        <v>1273</v>
      </c>
      <c r="AV125" s="65">
        <v>45685</v>
      </c>
      <c r="AW125" s="65">
        <v>45685</v>
      </c>
      <c r="AX125" s="66" t="s">
        <v>97</v>
      </c>
      <c r="AY125" s="65">
        <v>45685</v>
      </c>
      <c r="AZ125" s="66"/>
      <c r="BH125" s="66">
        <f>+AI125+BF125</f>
        <v>315</v>
      </c>
      <c r="BI125" s="87">
        <f>+AH125+BG125</f>
        <v>102375000</v>
      </c>
      <c r="BJ125" s="86">
        <f t="shared" si="8"/>
        <v>9750000</v>
      </c>
      <c r="BK125" s="65">
        <v>46003</v>
      </c>
      <c r="BP125" s="67">
        <f>NETWORKDAYS.INTL(E125,AN125,1,Hoja1!C126:C143)-1</f>
        <v>3</v>
      </c>
      <c r="BR125" s="69" t="b">
        <f t="shared" si="6"/>
        <v>0</v>
      </c>
    </row>
    <row r="126" spans="1:70" s="70" customFormat="1" ht="150" customHeight="1">
      <c r="A126" s="62">
        <v>124</v>
      </c>
      <c r="B126" s="63" t="s">
        <v>1274</v>
      </c>
      <c r="C126" s="60" t="s">
        <v>1275</v>
      </c>
      <c r="D126" s="51" t="s">
        <v>1276</v>
      </c>
      <c r="E126" s="52">
        <v>45679</v>
      </c>
      <c r="F126" s="51" t="s">
        <v>73</v>
      </c>
      <c r="G126" s="66">
        <v>70131700</v>
      </c>
      <c r="H126" s="51" t="s">
        <v>74</v>
      </c>
      <c r="I126" s="51" t="s">
        <v>75</v>
      </c>
      <c r="J126" s="51" t="s">
        <v>76</v>
      </c>
      <c r="K126" s="51" t="s">
        <v>298</v>
      </c>
      <c r="L126" s="51" t="s">
        <v>855</v>
      </c>
      <c r="M126" s="51" t="s">
        <v>856</v>
      </c>
      <c r="N126" s="51">
        <v>30325</v>
      </c>
      <c r="O126" s="52">
        <v>45663</v>
      </c>
      <c r="P126" s="54">
        <v>116025000</v>
      </c>
      <c r="Q126" s="51" t="s">
        <v>540</v>
      </c>
      <c r="R126" s="53" t="s">
        <v>81</v>
      </c>
      <c r="S126" s="53" t="s">
        <v>81</v>
      </c>
      <c r="T126" s="53" t="s">
        <v>81</v>
      </c>
      <c r="U126" s="82" t="s">
        <v>1277</v>
      </c>
      <c r="V126" s="55" t="s">
        <v>83</v>
      </c>
      <c r="W126" s="55">
        <v>52089229</v>
      </c>
      <c r="X126" s="51">
        <v>1</v>
      </c>
      <c r="Y126" s="66" t="s">
        <v>84</v>
      </c>
      <c r="Z126" s="83">
        <v>26928</v>
      </c>
      <c r="AA126" s="84" t="s">
        <v>85</v>
      </c>
      <c r="AB126" s="66" t="s">
        <v>859</v>
      </c>
      <c r="AC126" s="66" t="s">
        <v>250</v>
      </c>
      <c r="AD126" s="85" t="s">
        <v>1278</v>
      </c>
      <c r="AE126" s="84">
        <v>3107866606</v>
      </c>
      <c r="AF126" s="66" t="s">
        <v>1279</v>
      </c>
      <c r="AG126" s="64" t="s">
        <v>1280</v>
      </c>
      <c r="AH126" s="86">
        <v>116025000</v>
      </c>
      <c r="AI126" s="66">
        <v>315</v>
      </c>
      <c r="AJ126" s="66" t="s">
        <v>91</v>
      </c>
      <c r="AK126" s="66" t="s">
        <v>1011</v>
      </c>
      <c r="AL126" s="66">
        <f>+VLOOKUP(AK126,LISTAS!$A$921:$C$989,2,0)</f>
        <v>80099439</v>
      </c>
      <c r="AM126" s="66">
        <f>+VLOOKUP(AK126,LISTAS!$A$921:$C$989,3,0)</f>
        <v>6</v>
      </c>
      <c r="AN126" s="65">
        <v>45685</v>
      </c>
      <c r="AO126" s="66">
        <v>14625</v>
      </c>
      <c r="AP126" s="65">
        <v>45686</v>
      </c>
      <c r="AQ126" s="68" t="s">
        <v>93</v>
      </c>
      <c r="AR126" s="181" t="s">
        <v>94</v>
      </c>
      <c r="AS126" s="65">
        <v>45691</v>
      </c>
      <c r="AT126" s="66" t="s">
        <v>95</v>
      </c>
      <c r="AU126" s="66" t="s">
        <v>1281</v>
      </c>
      <c r="AV126" s="65">
        <v>45686</v>
      </c>
      <c r="AW126" s="65">
        <v>45686</v>
      </c>
      <c r="AX126" s="66" t="s">
        <v>97</v>
      </c>
      <c r="AY126" s="65">
        <v>45691</v>
      </c>
      <c r="AZ126" s="66"/>
      <c r="BH126" s="66">
        <f>+AI126+BF126</f>
        <v>315</v>
      </c>
      <c r="BI126" s="87">
        <f>+AH126+BG126</f>
        <v>116025000</v>
      </c>
      <c r="BJ126" s="86">
        <f t="shared" si="8"/>
        <v>11050000</v>
      </c>
      <c r="BK126" s="65">
        <v>46008</v>
      </c>
      <c r="BP126" s="67">
        <f>NETWORKDAYS.INTL(E126,AN126,1,Hoja1!C127:C144)-1</f>
        <v>4</v>
      </c>
      <c r="BR126" s="69" t="b">
        <f t="shared" si="6"/>
        <v>0</v>
      </c>
    </row>
    <row r="127" spans="1:70" s="70" customFormat="1" ht="150" customHeight="1">
      <c r="A127" s="62">
        <v>125</v>
      </c>
      <c r="B127" s="63" t="s">
        <v>1282</v>
      </c>
      <c r="C127" s="60" t="s">
        <v>1283</v>
      </c>
      <c r="D127" s="51" t="s">
        <v>1284</v>
      </c>
      <c r="E127" s="52">
        <v>45680</v>
      </c>
      <c r="F127" s="51" t="s">
        <v>73</v>
      </c>
      <c r="G127" s="66">
        <v>84111500</v>
      </c>
      <c r="H127" s="51" t="s">
        <v>74</v>
      </c>
      <c r="I127" s="51" t="s">
        <v>75</v>
      </c>
      <c r="J127" s="51" t="s">
        <v>76</v>
      </c>
      <c r="K127" s="51" t="s">
        <v>298</v>
      </c>
      <c r="L127" s="51" t="s">
        <v>78</v>
      </c>
      <c r="M127" s="51" t="s">
        <v>79</v>
      </c>
      <c r="N127" s="51">
        <v>2325</v>
      </c>
      <c r="O127" s="52">
        <v>45660</v>
      </c>
      <c r="P127" s="54">
        <v>53083333</v>
      </c>
      <c r="Q127" s="51" t="s">
        <v>80</v>
      </c>
      <c r="R127" s="53" t="s">
        <v>81</v>
      </c>
      <c r="S127" s="53" t="s">
        <v>81</v>
      </c>
      <c r="T127" s="53" t="s">
        <v>81</v>
      </c>
      <c r="U127" s="82" t="s">
        <v>1285</v>
      </c>
      <c r="V127" s="55" t="s">
        <v>83</v>
      </c>
      <c r="W127" s="55">
        <v>28968368</v>
      </c>
      <c r="X127" s="51">
        <v>1</v>
      </c>
      <c r="Y127" s="66" t="s">
        <v>84</v>
      </c>
      <c r="Z127" s="83">
        <v>29521</v>
      </c>
      <c r="AA127" s="84" t="s">
        <v>85</v>
      </c>
      <c r="AB127" s="66" t="s">
        <v>1286</v>
      </c>
      <c r="AC127" s="66" t="s">
        <v>87</v>
      </c>
      <c r="AD127" s="85" t="s">
        <v>1287</v>
      </c>
      <c r="AE127" s="84">
        <v>3126041434</v>
      </c>
      <c r="AF127" s="66" t="s">
        <v>1288</v>
      </c>
      <c r="AG127" s="64" t="s">
        <v>1289</v>
      </c>
      <c r="AH127" s="86">
        <v>50656667</v>
      </c>
      <c r="AI127" s="66">
        <v>334</v>
      </c>
      <c r="AJ127" s="66" t="s">
        <v>91</v>
      </c>
      <c r="AK127" s="66" t="s">
        <v>401</v>
      </c>
      <c r="AL127" s="66">
        <f>+VLOOKUP(AK127,LISTAS!$A$921:$C$989,2,0)</f>
        <v>52962099</v>
      </c>
      <c r="AM127" s="66">
        <f>+VLOOKUP(AK127,LISTAS!$A$921:$C$989,3,0)</f>
        <v>5</v>
      </c>
      <c r="AN127" s="65">
        <v>45685</v>
      </c>
      <c r="AO127" s="66">
        <v>13925</v>
      </c>
      <c r="AP127" s="65">
        <v>45685</v>
      </c>
      <c r="AQ127" s="68" t="s">
        <v>93</v>
      </c>
      <c r="AR127" s="181" t="s">
        <v>94</v>
      </c>
      <c r="AS127" s="65">
        <v>45685</v>
      </c>
      <c r="AT127" s="66" t="s">
        <v>95</v>
      </c>
      <c r="AU127" s="66" t="s">
        <v>1290</v>
      </c>
      <c r="AV127" s="65">
        <v>45685</v>
      </c>
      <c r="AW127" s="65">
        <v>45685</v>
      </c>
      <c r="AX127" s="66" t="s">
        <v>97</v>
      </c>
      <c r="AY127" s="65">
        <v>45685</v>
      </c>
      <c r="AZ127" s="66"/>
      <c r="BH127" s="66">
        <f>+AI127+BF127</f>
        <v>334</v>
      </c>
      <c r="BI127" s="87">
        <f>+AH127+BG127</f>
        <v>50656667</v>
      </c>
      <c r="BJ127" s="86">
        <f t="shared" si="8"/>
        <v>4550000.0299401199</v>
      </c>
      <c r="BK127" s="65">
        <v>46022</v>
      </c>
      <c r="BP127" s="67">
        <f>NETWORKDAYS.INTL(E127,AN127,1,Hoja1!C128:C145)-1</f>
        <v>3</v>
      </c>
      <c r="BR127" s="69" t="b">
        <f t="shared" si="6"/>
        <v>0</v>
      </c>
    </row>
    <row r="128" spans="1:70" s="70" customFormat="1" ht="150" customHeight="1">
      <c r="A128" s="62">
        <v>126</v>
      </c>
      <c r="B128" s="63" t="s">
        <v>1291</v>
      </c>
      <c r="C128" s="60" t="s">
        <v>1292</v>
      </c>
      <c r="D128" s="51" t="s">
        <v>1293</v>
      </c>
      <c r="E128" s="52">
        <v>45681</v>
      </c>
      <c r="F128" s="51" t="s">
        <v>73</v>
      </c>
      <c r="G128" s="66" t="s">
        <v>455</v>
      </c>
      <c r="H128" s="51" t="s">
        <v>74</v>
      </c>
      <c r="I128" s="51" t="s">
        <v>75</v>
      </c>
      <c r="J128" s="51" t="s">
        <v>76</v>
      </c>
      <c r="K128" s="51" t="s">
        <v>209</v>
      </c>
      <c r="L128" s="51" t="s">
        <v>184</v>
      </c>
      <c r="M128" s="51" t="s">
        <v>456</v>
      </c>
      <c r="N128" s="51">
        <v>4925</v>
      </c>
      <c r="O128" s="52">
        <v>45661</v>
      </c>
      <c r="P128" s="54">
        <v>46475000</v>
      </c>
      <c r="Q128" s="51" t="s">
        <v>517</v>
      </c>
      <c r="R128" s="53" t="s">
        <v>81</v>
      </c>
      <c r="S128" s="53" t="s">
        <v>81</v>
      </c>
      <c r="T128" s="53" t="s">
        <v>81</v>
      </c>
      <c r="U128" s="82" t="s">
        <v>1294</v>
      </c>
      <c r="V128" s="55" t="s">
        <v>83</v>
      </c>
      <c r="W128" s="55">
        <v>1000256227</v>
      </c>
      <c r="X128" s="51">
        <v>5</v>
      </c>
      <c r="Y128" s="66" t="s">
        <v>84</v>
      </c>
      <c r="Z128" s="83">
        <v>37727</v>
      </c>
      <c r="AA128" s="84" t="s">
        <v>85</v>
      </c>
      <c r="AB128" s="66" t="s">
        <v>1295</v>
      </c>
      <c r="AC128" s="66" t="s">
        <v>87</v>
      </c>
      <c r="AD128" s="85" t="s">
        <v>1296</v>
      </c>
      <c r="AE128" s="84">
        <v>3138421252</v>
      </c>
      <c r="AF128" s="66" t="s">
        <v>1297</v>
      </c>
      <c r="AG128" s="64" t="s">
        <v>1298</v>
      </c>
      <c r="AH128" s="86">
        <v>46475000</v>
      </c>
      <c r="AI128" s="66">
        <v>330</v>
      </c>
      <c r="AJ128" s="66" t="s">
        <v>91</v>
      </c>
      <c r="AK128" s="66" t="s">
        <v>802</v>
      </c>
      <c r="AL128" s="66">
        <f>+VLOOKUP(AK128,LISTAS!$A$921:$C$989,2,0)</f>
        <v>35262244</v>
      </c>
      <c r="AM128" s="66">
        <f>+VLOOKUP(AK128,LISTAS!$A$921:$C$989,3,0)</f>
        <v>1</v>
      </c>
      <c r="AN128" s="65">
        <v>45685</v>
      </c>
      <c r="AO128" s="66">
        <v>14125</v>
      </c>
      <c r="AP128" s="65">
        <v>45685</v>
      </c>
      <c r="AQ128" s="68" t="s">
        <v>93</v>
      </c>
      <c r="AR128" s="181" t="s">
        <v>94</v>
      </c>
      <c r="AS128" s="65">
        <v>45684</v>
      </c>
      <c r="AT128" s="66" t="s">
        <v>163</v>
      </c>
      <c r="AU128" s="66" t="s">
        <v>1299</v>
      </c>
      <c r="AV128" s="65">
        <v>45688</v>
      </c>
      <c r="AW128" s="65">
        <v>45688</v>
      </c>
      <c r="AX128" s="66" t="s">
        <v>97</v>
      </c>
      <c r="AY128" s="65">
        <v>45691</v>
      </c>
      <c r="AZ128" s="66" t="s">
        <v>1157</v>
      </c>
      <c r="BA128" s="107">
        <v>45747</v>
      </c>
      <c r="BB128" s="107">
        <v>45750</v>
      </c>
      <c r="BC128" s="107">
        <v>45751</v>
      </c>
      <c r="BF128" s="62">
        <v>2</v>
      </c>
      <c r="BG128" s="124">
        <v>281666</v>
      </c>
      <c r="BH128" s="66">
        <f>+AI128-BF128</f>
        <v>328</v>
      </c>
      <c r="BI128" s="87">
        <f>+AH128-BG128-1</f>
        <v>46193333</v>
      </c>
      <c r="BJ128" s="86">
        <f t="shared" si="8"/>
        <v>4224999.9695121953</v>
      </c>
      <c r="BK128" s="65">
        <v>46021</v>
      </c>
      <c r="BP128" s="67">
        <f>NETWORKDAYS.INTL(E128,AN128,1,Hoja1!C129:C146)-1</f>
        <v>2</v>
      </c>
      <c r="BR128" s="69" t="b">
        <f t="shared" si="6"/>
        <v>0</v>
      </c>
    </row>
    <row r="129" spans="1:70" s="70" customFormat="1" ht="150" customHeight="1">
      <c r="A129" s="62">
        <v>127</v>
      </c>
      <c r="B129" s="63" t="s">
        <v>1300</v>
      </c>
      <c r="C129" s="60" t="s">
        <v>1301</v>
      </c>
      <c r="D129" s="51" t="s">
        <v>1302</v>
      </c>
      <c r="E129" s="52">
        <v>45684</v>
      </c>
      <c r="F129" s="51" t="s">
        <v>73</v>
      </c>
      <c r="G129" s="66">
        <v>81111500</v>
      </c>
      <c r="H129" s="51" t="s">
        <v>74</v>
      </c>
      <c r="I129" s="51" t="s">
        <v>75</v>
      </c>
      <c r="J129" s="51" t="s">
        <v>76</v>
      </c>
      <c r="K129" s="51" t="s">
        <v>183</v>
      </c>
      <c r="L129" s="51" t="s">
        <v>184</v>
      </c>
      <c r="M129" s="51" t="s">
        <v>185</v>
      </c>
      <c r="N129" s="51">
        <v>3825</v>
      </c>
      <c r="O129" s="52">
        <v>45661</v>
      </c>
      <c r="P129" s="54">
        <v>57200000</v>
      </c>
      <c r="Q129" s="51" t="s">
        <v>186</v>
      </c>
      <c r="R129" s="53" t="s">
        <v>81</v>
      </c>
      <c r="S129" s="53" t="s">
        <v>81</v>
      </c>
      <c r="T129" s="53" t="s">
        <v>81</v>
      </c>
      <c r="U129" s="82" t="s">
        <v>1303</v>
      </c>
      <c r="V129" s="55" t="s">
        <v>83</v>
      </c>
      <c r="W129" s="55">
        <v>1002397347</v>
      </c>
      <c r="X129" s="51">
        <v>2</v>
      </c>
      <c r="Y129" s="66" t="s">
        <v>112</v>
      </c>
      <c r="Z129" s="83">
        <v>37100</v>
      </c>
      <c r="AA129" s="84" t="s">
        <v>85</v>
      </c>
      <c r="AB129" s="66" t="s">
        <v>188</v>
      </c>
      <c r="AC129" s="66" t="s">
        <v>87</v>
      </c>
      <c r="AD129" s="85" t="s">
        <v>1304</v>
      </c>
      <c r="AE129" s="84">
        <v>3142211638</v>
      </c>
      <c r="AF129" s="66" t="s">
        <v>1305</v>
      </c>
      <c r="AG129" s="64" t="s">
        <v>1306</v>
      </c>
      <c r="AH129" s="86">
        <v>57200000</v>
      </c>
      <c r="AI129" s="66">
        <v>330</v>
      </c>
      <c r="AJ129" s="66" t="s">
        <v>91</v>
      </c>
      <c r="AK129" s="66" t="s">
        <v>193</v>
      </c>
      <c r="AL129" s="66">
        <f>+VLOOKUP(AK129,LISTAS!$A$921:$C$989,2,0)</f>
        <v>1024472436</v>
      </c>
      <c r="AM129" s="66">
        <f>+VLOOKUP(AK129,LISTAS!$A$921:$C$989,3,0)</f>
        <v>0</v>
      </c>
      <c r="AN129" s="65">
        <v>45685</v>
      </c>
      <c r="AO129" s="66">
        <v>13825</v>
      </c>
      <c r="AP129" s="65">
        <v>45685</v>
      </c>
      <c r="AQ129" s="68" t="s">
        <v>93</v>
      </c>
      <c r="AR129" s="181" t="s">
        <v>1307</v>
      </c>
      <c r="AS129" s="65">
        <v>45685</v>
      </c>
      <c r="AT129" s="66" t="s">
        <v>95</v>
      </c>
      <c r="AU129" s="66" t="s">
        <v>1308</v>
      </c>
      <c r="AV129" s="65">
        <v>45685</v>
      </c>
      <c r="AW129" s="65">
        <v>45685</v>
      </c>
      <c r="AX129" s="66" t="s">
        <v>97</v>
      </c>
      <c r="AY129" s="65">
        <v>45685</v>
      </c>
      <c r="AZ129" s="66"/>
      <c r="BH129" s="66">
        <f>+AI129+BF129</f>
        <v>330</v>
      </c>
      <c r="BI129" s="87">
        <f>+AH129+BG129</f>
        <v>57200000</v>
      </c>
      <c r="BJ129" s="86">
        <f t="shared" si="8"/>
        <v>5200000</v>
      </c>
      <c r="BK129" s="65">
        <v>46018</v>
      </c>
      <c r="BP129" s="67">
        <f>NETWORKDAYS.INTL(E129,AN129,1,Hoja1!C130:C147)-1</f>
        <v>1</v>
      </c>
      <c r="BR129" s="69" t="b">
        <f t="shared" si="6"/>
        <v>0</v>
      </c>
    </row>
    <row r="130" spans="1:70" s="70" customFormat="1" ht="150" customHeight="1">
      <c r="A130" s="62">
        <v>128</v>
      </c>
      <c r="B130" s="63" t="s">
        <v>1309</v>
      </c>
      <c r="C130" s="60" t="s">
        <v>1310</v>
      </c>
      <c r="D130" s="51" t="s">
        <v>1311</v>
      </c>
      <c r="E130" s="52">
        <v>45679</v>
      </c>
      <c r="F130" s="51" t="s">
        <v>73</v>
      </c>
      <c r="G130" s="66">
        <v>80101504</v>
      </c>
      <c r="H130" s="51" t="s">
        <v>74</v>
      </c>
      <c r="I130" s="51" t="s">
        <v>75</v>
      </c>
      <c r="J130" s="51" t="s">
        <v>76</v>
      </c>
      <c r="K130" s="51" t="s">
        <v>209</v>
      </c>
      <c r="L130" s="51" t="s">
        <v>538</v>
      </c>
      <c r="M130" s="51" t="s">
        <v>539</v>
      </c>
      <c r="N130" s="51">
        <v>5625</v>
      </c>
      <c r="O130" s="52">
        <v>45661</v>
      </c>
      <c r="P130" s="54">
        <v>113360000</v>
      </c>
      <c r="Q130" s="51" t="s">
        <v>540</v>
      </c>
      <c r="R130" s="53" t="s">
        <v>81</v>
      </c>
      <c r="S130" s="53" t="s">
        <v>81</v>
      </c>
      <c r="T130" s="53" t="s">
        <v>81</v>
      </c>
      <c r="U130" s="82" t="s">
        <v>1312</v>
      </c>
      <c r="V130" s="55" t="s">
        <v>83</v>
      </c>
      <c r="W130" s="55">
        <v>1110454932</v>
      </c>
      <c r="X130" s="51">
        <v>8</v>
      </c>
      <c r="Y130" s="66" t="s">
        <v>84</v>
      </c>
      <c r="Z130" s="83">
        <v>31671</v>
      </c>
      <c r="AA130" s="84" t="s">
        <v>85</v>
      </c>
      <c r="AB130" s="66" t="s">
        <v>102</v>
      </c>
      <c r="AC130" s="66" t="s">
        <v>1313</v>
      </c>
      <c r="AD130" s="85" t="s">
        <v>1314</v>
      </c>
      <c r="AE130" s="84">
        <v>3204153518</v>
      </c>
      <c r="AF130" s="66" t="s">
        <v>1315</v>
      </c>
      <c r="AG130" s="64" t="s">
        <v>1316</v>
      </c>
      <c r="AH130" s="86">
        <v>113360000</v>
      </c>
      <c r="AI130" s="66">
        <v>327</v>
      </c>
      <c r="AJ130" s="66" t="s">
        <v>91</v>
      </c>
      <c r="AK130" s="66" t="s">
        <v>983</v>
      </c>
      <c r="AL130" s="66">
        <f>+VLOOKUP(AK130,LISTAS!$A$921:$C$989,2,0)</f>
        <v>52869957</v>
      </c>
      <c r="AM130" s="66">
        <f>+VLOOKUP(AK130,LISTAS!$A$921:$C$989,3,0)</f>
        <v>2</v>
      </c>
      <c r="AN130" s="65">
        <v>45685</v>
      </c>
      <c r="AO130" s="66">
        <v>14225</v>
      </c>
      <c r="AP130" s="65">
        <v>45685</v>
      </c>
      <c r="AQ130" s="68" t="s">
        <v>93</v>
      </c>
      <c r="AR130" s="181" t="s">
        <v>94</v>
      </c>
      <c r="AS130" s="65">
        <v>45691</v>
      </c>
      <c r="AT130" s="66" t="s">
        <v>95</v>
      </c>
      <c r="AU130" s="66" t="s">
        <v>1317</v>
      </c>
      <c r="AV130" s="65">
        <v>45686</v>
      </c>
      <c r="AW130" s="65">
        <v>45688</v>
      </c>
      <c r="AX130" s="66" t="s">
        <v>97</v>
      </c>
      <c r="AY130" s="65">
        <v>45691</v>
      </c>
      <c r="AZ130" s="66"/>
      <c r="BH130" s="66">
        <f>+AI130+BF130</f>
        <v>327</v>
      </c>
      <c r="BI130" s="87">
        <f>+AH130+BG130</f>
        <v>113360000</v>
      </c>
      <c r="BJ130" s="86">
        <f t="shared" si="8"/>
        <v>10400000</v>
      </c>
      <c r="BK130" s="65">
        <v>46020</v>
      </c>
      <c r="BP130" s="67">
        <f>NETWORKDAYS.INTL(E130,AN130,1,Hoja1!C131:C148)-1</f>
        <v>4</v>
      </c>
      <c r="BR130" s="69" t="b">
        <f t="shared" ref="BR130:BR193" si="9">+LEN(AF130)&gt;390</f>
        <v>1</v>
      </c>
    </row>
    <row r="131" spans="1:70" s="70" customFormat="1" ht="150" customHeight="1">
      <c r="A131" s="62">
        <v>129</v>
      </c>
      <c r="B131" s="63" t="s">
        <v>1318</v>
      </c>
      <c r="C131" s="60" t="s">
        <v>1319</v>
      </c>
      <c r="D131" s="51" t="s">
        <v>1320</v>
      </c>
      <c r="E131" s="52">
        <v>45680</v>
      </c>
      <c r="F131" s="51" t="s">
        <v>73</v>
      </c>
      <c r="G131" s="66">
        <v>80161506</v>
      </c>
      <c r="H131" s="51" t="s">
        <v>74</v>
      </c>
      <c r="I131" s="51" t="s">
        <v>75</v>
      </c>
      <c r="J131" s="51" t="s">
        <v>76</v>
      </c>
      <c r="K131" s="51" t="s">
        <v>183</v>
      </c>
      <c r="L131" s="51" t="s">
        <v>78</v>
      </c>
      <c r="M131" s="51" t="s">
        <v>79</v>
      </c>
      <c r="N131" s="51">
        <v>21125</v>
      </c>
      <c r="O131" s="52">
        <v>45663</v>
      </c>
      <c r="P131" s="54">
        <v>52000000</v>
      </c>
      <c r="Q131" s="51" t="s">
        <v>573</v>
      </c>
      <c r="R131" s="53" t="s">
        <v>81</v>
      </c>
      <c r="S131" s="53" t="s">
        <v>81</v>
      </c>
      <c r="T131" s="53" t="s">
        <v>81</v>
      </c>
      <c r="U131" s="82" t="s">
        <v>1321</v>
      </c>
      <c r="V131" s="55" t="s">
        <v>83</v>
      </c>
      <c r="W131" s="55">
        <v>52868889</v>
      </c>
      <c r="X131" s="51">
        <v>5</v>
      </c>
      <c r="Y131" s="66" t="s">
        <v>84</v>
      </c>
      <c r="Z131" s="83">
        <v>29491</v>
      </c>
      <c r="AA131" s="84" t="s">
        <v>85</v>
      </c>
      <c r="AB131" s="66" t="s">
        <v>319</v>
      </c>
      <c r="AC131" s="66" t="s">
        <v>1322</v>
      </c>
      <c r="AD131" s="85" t="s">
        <v>1323</v>
      </c>
      <c r="AE131" s="84">
        <v>3046455710</v>
      </c>
      <c r="AF131" s="66" t="s">
        <v>1324</v>
      </c>
      <c r="AG131" s="64" t="s">
        <v>1325</v>
      </c>
      <c r="AH131" s="86">
        <v>52000000</v>
      </c>
      <c r="AI131" s="66">
        <v>240</v>
      </c>
      <c r="AJ131" s="66" t="s">
        <v>91</v>
      </c>
      <c r="AK131" s="66" t="s">
        <v>580</v>
      </c>
      <c r="AL131" s="66">
        <f>+VLOOKUP(AK131,LISTAS!$A$921:$C$989,2,0)</f>
        <v>52164087</v>
      </c>
      <c r="AM131" s="66">
        <f>+VLOOKUP(AK131,LISTAS!$A$921:$C$989,3,0)</f>
        <v>3</v>
      </c>
      <c r="AN131" s="65">
        <v>45685</v>
      </c>
      <c r="AO131" s="66">
        <v>14325</v>
      </c>
      <c r="AP131" s="65">
        <v>45685</v>
      </c>
      <c r="AQ131" s="68" t="s">
        <v>93</v>
      </c>
      <c r="AR131" s="181" t="s">
        <v>94</v>
      </c>
      <c r="AS131" s="65">
        <v>45691</v>
      </c>
      <c r="AT131" s="66" t="s">
        <v>95</v>
      </c>
      <c r="AU131" s="66" t="s">
        <v>1326</v>
      </c>
      <c r="AV131" s="65">
        <v>45686</v>
      </c>
      <c r="AW131" s="65">
        <v>45686</v>
      </c>
      <c r="AX131" s="66" t="s">
        <v>97</v>
      </c>
      <c r="AY131" s="65">
        <v>45691</v>
      </c>
      <c r="AZ131" s="66"/>
      <c r="BH131" s="66">
        <f>+AI131+BF131</f>
        <v>240</v>
      </c>
      <c r="BI131" s="87">
        <f>+AH131+BG131</f>
        <v>52000000</v>
      </c>
      <c r="BJ131" s="86">
        <f t="shared" si="8"/>
        <v>6500000</v>
      </c>
      <c r="BK131" s="65">
        <v>45932</v>
      </c>
      <c r="BP131" s="67">
        <f>NETWORKDAYS.INTL(E131,AN131,1,Hoja1!C132:C149)-1</f>
        <v>3</v>
      </c>
      <c r="BR131" s="69" t="b">
        <f t="shared" si="9"/>
        <v>0</v>
      </c>
    </row>
    <row r="132" spans="1:70" s="70" customFormat="1" ht="150" customHeight="1">
      <c r="A132" s="62">
        <v>130</v>
      </c>
      <c r="B132" s="63" t="s">
        <v>1327</v>
      </c>
      <c r="C132" s="60" t="s">
        <v>1328</v>
      </c>
      <c r="D132" s="51" t="s">
        <v>1329</v>
      </c>
      <c r="E132" s="52">
        <v>45682</v>
      </c>
      <c r="F132" s="51" t="s">
        <v>73</v>
      </c>
      <c r="G132" s="66" t="s">
        <v>1016</v>
      </c>
      <c r="H132" s="51" t="s">
        <v>74</v>
      </c>
      <c r="I132" s="51" t="s">
        <v>75</v>
      </c>
      <c r="J132" s="51" t="s">
        <v>76</v>
      </c>
      <c r="K132" s="51" t="s">
        <v>248</v>
      </c>
      <c r="L132" s="51" t="s">
        <v>184</v>
      </c>
      <c r="M132" s="51" t="s">
        <v>456</v>
      </c>
      <c r="N132" s="51">
        <v>4725</v>
      </c>
      <c r="O132" s="52">
        <v>45661</v>
      </c>
      <c r="P132" s="54">
        <v>57200000</v>
      </c>
      <c r="Q132" s="51" t="s">
        <v>517</v>
      </c>
      <c r="R132" s="53" t="s">
        <v>81</v>
      </c>
      <c r="S132" s="53" t="s">
        <v>81</v>
      </c>
      <c r="T132" s="53" t="s">
        <v>81</v>
      </c>
      <c r="U132" s="82" t="s">
        <v>1330</v>
      </c>
      <c r="V132" s="55" t="s">
        <v>83</v>
      </c>
      <c r="W132" s="55">
        <v>1010093534</v>
      </c>
      <c r="X132" s="51">
        <v>7</v>
      </c>
      <c r="Y132" s="66" t="s">
        <v>112</v>
      </c>
      <c r="Z132" s="83">
        <v>36894</v>
      </c>
      <c r="AA132" s="84" t="s">
        <v>85</v>
      </c>
      <c r="AB132" s="66" t="s">
        <v>188</v>
      </c>
      <c r="AC132" s="66" t="s">
        <v>87</v>
      </c>
      <c r="AD132" s="85" t="s">
        <v>1331</v>
      </c>
      <c r="AE132" s="84">
        <v>3157070665</v>
      </c>
      <c r="AF132" s="66" t="s">
        <v>1332</v>
      </c>
      <c r="AG132" s="64" t="s">
        <v>1333</v>
      </c>
      <c r="AH132" s="86">
        <v>57200000</v>
      </c>
      <c r="AI132" s="66">
        <v>330</v>
      </c>
      <c r="AJ132" s="66" t="s">
        <v>91</v>
      </c>
      <c r="AK132" s="66" t="s">
        <v>802</v>
      </c>
      <c r="AL132" s="66">
        <f>+VLOOKUP(AK132,LISTAS!$A$921:$C$989,2,0)</f>
        <v>35262244</v>
      </c>
      <c r="AM132" s="66">
        <f>+VLOOKUP(AK132,LISTAS!$A$921:$C$989,3,0)</f>
        <v>1</v>
      </c>
      <c r="AN132" s="65">
        <v>45685</v>
      </c>
      <c r="AO132" s="66">
        <v>14025</v>
      </c>
      <c r="AP132" s="65">
        <v>45685</v>
      </c>
      <c r="AQ132" s="68" t="s">
        <v>93</v>
      </c>
      <c r="AR132" s="181" t="s">
        <v>94</v>
      </c>
      <c r="AS132" s="65">
        <v>45685</v>
      </c>
      <c r="AT132" s="66" t="s">
        <v>95</v>
      </c>
      <c r="AU132" s="66" t="s">
        <v>1334</v>
      </c>
      <c r="AV132" s="65">
        <v>45686</v>
      </c>
      <c r="AW132" s="65">
        <v>45686</v>
      </c>
      <c r="AX132" s="66" t="s">
        <v>97</v>
      </c>
      <c r="AY132" s="65">
        <v>45691</v>
      </c>
      <c r="AZ132" s="66" t="s">
        <v>1157</v>
      </c>
      <c r="BA132" s="107">
        <v>45726</v>
      </c>
      <c r="BB132" s="107">
        <v>45730</v>
      </c>
      <c r="BC132" s="107">
        <v>45730</v>
      </c>
      <c r="BF132" s="62">
        <v>2</v>
      </c>
      <c r="BG132" s="106">
        <v>346666</v>
      </c>
      <c r="BH132" s="66">
        <f>+AI132-BF132</f>
        <v>328</v>
      </c>
      <c r="BI132" s="87">
        <f>+AH132-BG132</f>
        <v>56853334</v>
      </c>
      <c r="BJ132" s="86">
        <f t="shared" si="8"/>
        <v>5200000.0609756093</v>
      </c>
      <c r="BK132" s="65">
        <v>46021</v>
      </c>
      <c r="BP132" s="67">
        <f>NETWORKDAYS.INTL(E132,AN132,1,Hoja1!C133:C150)-1</f>
        <v>1</v>
      </c>
      <c r="BR132" s="69" t="b">
        <f t="shared" si="9"/>
        <v>0</v>
      </c>
    </row>
    <row r="133" spans="1:70" s="70" customFormat="1" ht="150" customHeight="1">
      <c r="A133" s="62">
        <v>131</v>
      </c>
      <c r="B133" s="63" t="s">
        <v>1335</v>
      </c>
      <c r="C133" s="60" t="s">
        <v>1336</v>
      </c>
      <c r="D133" s="51" t="s">
        <v>1337</v>
      </c>
      <c r="E133" s="52">
        <v>45680</v>
      </c>
      <c r="F133" s="51" t="s">
        <v>73</v>
      </c>
      <c r="G133" s="66">
        <v>70131700</v>
      </c>
      <c r="H133" s="51" t="s">
        <v>74</v>
      </c>
      <c r="I133" s="51" t="s">
        <v>75</v>
      </c>
      <c r="J133" s="51" t="s">
        <v>76</v>
      </c>
      <c r="K133" s="51" t="s">
        <v>298</v>
      </c>
      <c r="L133" s="51" t="s">
        <v>855</v>
      </c>
      <c r="M133" s="51" t="s">
        <v>856</v>
      </c>
      <c r="N133" s="51">
        <v>25725</v>
      </c>
      <c r="O133" s="52">
        <v>45663</v>
      </c>
      <c r="P133" s="54">
        <v>91000000</v>
      </c>
      <c r="Q133" s="51" t="s">
        <v>1338</v>
      </c>
      <c r="R133" s="53" t="s">
        <v>81</v>
      </c>
      <c r="S133" s="53" t="s">
        <v>81</v>
      </c>
      <c r="T133" s="53" t="s">
        <v>81</v>
      </c>
      <c r="U133" s="82" t="s">
        <v>1339</v>
      </c>
      <c r="V133" s="55" t="s">
        <v>83</v>
      </c>
      <c r="W133" s="55">
        <v>80222738</v>
      </c>
      <c r="X133" s="51">
        <v>0</v>
      </c>
      <c r="Y133" s="66" t="s">
        <v>112</v>
      </c>
      <c r="Z133" s="83">
        <v>30337</v>
      </c>
      <c r="AA133" s="84" t="s">
        <v>85</v>
      </c>
      <c r="AB133" s="66" t="s">
        <v>542</v>
      </c>
      <c r="AC133" s="66" t="s">
        <v>1340</v>
      </c>
      <c r="AD133" s="85" t="s">
        <v>1341</v>
      </c>
      <c r="AE133" s="84">
        <v>3164663441</v>
      </c>
      <c r="AF133" s="66" t="s">
        <v>1342</v>
      </c>
      <c r="AG133" s="64" t="s">
        <v>1343</v>
      </c>
      <c r="AH133" s="86">
        <v>91000000</v>
      </c>
      <c r="AI133" s="66">
        <v>300</v>
      </c>
      <c r="AJ133" s="66" t="s">
        <v>91</v>
      </c>
      <c r="AK133" s="66" t="s">
        <v>1344</v>
      </c>
      <c r="AL133" s="66">
        <f>+VLOOKUP(AK133,LISTAS!$A$921:$C$989,2,0)</f>
        <v>1015403942</v>
      </c>
      <c r="AM133" s="66">
        <f>+VLOOKUP(AK133,LISTAS!$A$921:$C$989,3,0)</f>
        <v>9</v>
      </c>
      <c r="AN133" s="65">
        <v>45686</v>
      </c>
      <c r="AO133" s="66">
        <v>15225</v>
      </c>
      <c r="AP133" s="65">
        <v>45687</v>
      </c>
      <c r="AQ133" s="68" t="s">
        <v>93</v>
      </c>
      <c r="AR133" s="181" t="s">
        <v>1345</v>
      </c>
      <c r="AS133" s="65">
        <v>45689</v>
      </c>
      <c r="AT133" s="66" t="s">
        <v>95</v>
      </c>
      <c r="AU133" s="66" t="s">
        <v>1346</v>
      </c>
      <c r="AV133" s="65">
        <v>45687</v>
      </c>
      <c r="AW133" s="65" t="s">
        <v>406</v>
      </c>
      <c r="AX133" s="66" t="s">
        <v>97</v>
      </c>
      <c r="AY133" s="65">
        <v>45691</v>
      </c>
      <c r="AZ133" s="66"/>
      <c r="BH133" s="66">
        <f>+AI133+BF133</f>
        <v>300</v>
      </c>
      <c r="BI133" s="87">
        <f>+AH133+BG133</f>
        <v>91000000</v>
      </c>
      <c r="BJ133" s="86">
        <f t="shared" si="8"/>
        <v>9100000</v>
      </c>
      <c r="BK133" s="65">
        <v>45993</v>
      </c>
      <c r="BP133" s="67">
        <f>NETWORKDAYS.INTL(E133,AN133,1,Hoja1!C134:C151)-1</f>
        <v>4</v>
      </c>
      <c r="BR133" s="69" t="b">
        <f t="shared" si="9"/>
        <v>0</v>
      </c>
    </row>
    <row r="134" spans="1:70" s="70" customFormat="1" ht="150" customHeight="1">
      <c r="A134" s="62">
        <v>132</v>
      </c>
      <c r="B134" s="63" t="s">
        <v>1347</v>
      </c>
      <c r="C134" s="60" t="s">
        <v>1348</v>
      </c>
      <c r="D134" s="51" t="s">
        <v>1349</v>
      </c>
      <c r="E134" s="52">
        <v>45679</v>
      </c>
      <c r="F134" s="51" t="s">
        <v>73</v>
      </c>
      <c r="G134" s="66">
        <v>70131700</v>
      </c>
      <c r="H134" s="51" t="s">
        <v>74</v>
      </c>
      <c r="I134" s="51" t="s">
        <v>75</v>
      </c>
      <c r="J134" s="51" t="s">
        <v>76</v>
      </c>
      <c r="K134" s="51" t="s">
        <v>298</v>
      </c>
      <c r="L134" s="51" t="s">
        <v>855</v>
      </c>
      <c r="M134" s="51" t="s">
        <v>856</v>
      </c>
      <c r="N134" s="51">
        <v>13225</v>
      </c>
      <c r="O134" s="52">
        <v>45662</v>
      </c>
      <c r="P134" s="54">
        <v>84500000</v>
      </c>
      <c r="Q134" s="51" t="s">
        <v>857</v>
      </c>
      <c r="R134" s="53" t="s">
        <v>81</v>
      </c>
      <c r="S134" s="53" t="s">
        <v>81</v>
      </c>
      <c r="T134" s="53" t="s">
        <v>81</v>
      </c>
      <c r="U134" s="82" t="s">
        <v>1350</v>
      </c>
      <c r="V134" s="55" t="s">
        <v>83</v>
      </c>
      <c r="W134" s="55">
        <v>1018441520</v>
      </c>
      <c r="X134" s="51">
        <v>7</v>
      </c>
      <c r="Y134" s="66" t="s">
        <v>112</v>
      </c>
      <c r="Z134" s="83">
        <v>33279</v>
      </c>
      <c r="AA134" s="84" t="s">
        <v>85</v>
      </c>
      <c r="AB134" s="66" t="s">
        <v>542</v>
      </c>
      <c r="AC134" s="66" t="s">
        <v>1234</v>
      </c>
      <c r="AD134" s="85" t="s">
        <v>1351</v>
      </c>
      <c r="AE134" s="84">
        <v>3212891455</v>
      </c>
      <c r="AF134" s="66" t="s">
        <v>1352</v>
      </c>
      <c r="AG134" s="64" t="s">
        <v>1353</v>
      </c>
      <c r="AH134" s="86">
        <v>84500000</v>
      </c>
      <c r="AI134" s="66">
        <v>300</v>
      </c>
      <c r="AJ134" s="66" t="s">
        <v>91</v>
      </c>
      <c r="AK134" s="66" t="s">
        <v>864</v>
      </c>
      <c r="AL134" s="66">
        <f>+VLOOKUP(AK134,LISTAS!$A$921:$C$989,2,0)</f>
        <v>79649486</v>
      </c>
      <c r="AM134" s="66">
        <f>+VLOOKUP(AK134,LISTAS!$A$921:$C$989,3,0)</f>
        <v>1</v>
      </c>
      <c r="AN134" s="65">
        <v>45686</v>
      </c>
      <c r="AO134" s="66">
        <v>15525</v>
      </c>
      <c r="AP134" s="65">
        <v>45687</v>
      </c>
      <c r="AQ134" s="68" t="s">
        <v>93</v>
      </c>
      <c r="AR134" s="181" t="s">
        <v>94</v>
      </c>
      <c r="AS134" s="65">
        <v>45691</v>
      </c>
      <c r="AT134" s="66" t="s">
        <v>163</v>
      </c>
      <c r="AU134" s="66" t="s">
        <v>1354</v>
      </c>
      <c r="AV134" s="65">
        <v>45687</v>
      </c>
      <c r="AW134" s="65" t="s">
        <v>406</v>
      </c>
      <c r="AX134" s="66" t="s">
        <v>97</v>
      </c>
      <c r="AY134" s="65">
        <v>45691</v>
      </c>
      <c r="AZ134" s="66"/>
      <c r="BH134" s="66">
        <f>+AI134+BF134</f>
        <v>300</v>
      </c>
      <c r="BI134" s="87">
        <f>+AH134+BG134</f>
        <v>84500000</v>
      </c>
      <c r="BJ134" s="86">
        <f t="shared" si="8"/>
        <v>8450000</v>
      </c>
      <c r="BK134" s="65">
        <v>45993</v>
      </c>
      <c r="BP134" s="67">
        <f>NETWORKDAYS.INTL(E134,AN134,1,Hoja1!C135:C152)-1</f>
        <v>5</v>
      </c>
      <c r="BR134" s="69" t="b">
        <f t="shared" si="9"/>
        <v>0</v>
      </c>
    </row>
    <row r="135" spans="1:70" s="70" customFormat="1" ht="150" customHeight="1">
      <c r="A135" s="62">
        <v>133</v>
      </c>
      <c r="B135" s="63" t="s">
        <v>1355</v>
      </c>
      <c r="C135" s="60" t="s">
        <v>1356</v>
      </c>
      <c r="D135" s="51" t="s">
        <v>1357</v>
      </c>
      <c r="E135" s="52">
        <v>45679</v>
      </c>
      <c r="F135" s="51" t="s">
        <v>73</v>
      </c>
      <c r="G135" s="66">
        <v>70131700</v>
      </c>
      <c r="H135" s="51" t="s">
        <v>74</v>
      </c>
      <c r="I135" s="51" t="s">
        <v>75</v>
      </c>
      <c r="J135" s="51" t="s">
        <v>76</v>
      </c>
      <c r="K135" s="51" t="s">
        <v>298</v>
      </c>
      <c r="L135" s="51" t="s">
        <v>855</v>
      </c>
      <c r="M135" s="51" t="s">
        <v>856</v>
      </c>
      <c r="N135" s="51">
        <v>27425</v>
      </c>
      <c r="O135" s="52">
        <v>45663</v>
      </c>
      <c r="P135" s="54">
        <v>104000000</v>
      </c>
      <c r="Q135" s="51" t="s">
        <v>540</v>
      </c>
      <c r="R135" s="53" t="s">
        <v>81</v>
      </c>
      <c r="S135" s="53" t="s">
        <v>81</v>
      </c>
      <c r="T135" s="53" t="s">
        <v>81</v>
      </c>
      <c r="U135" s="82" t="s">
        <v>1358</v>
      </c>
      <c r="V135" s="55" t="s">
        <v>83</v>
      </c>
      <c r="W135" s="55">
        <v>52622801</v>
      </c>
      <c r="X135" s="51">
        <v>1</v>
      </c>
      <c r="Y135" s="66" t="s">
        <v>84</v>
      </c>
      <c r="Z135" s="83">
        <v>26716</v>
      </c>
      <c r="AA135" s="84" t="s">
        <v>85</v>
      </c>
      <c r="AB135" s="66" t="s">
        <v>1359</v>
      </c>
      <c r="AC135" s="66" t="s">
        <v>1360</v>
      </c>
      <c r="AD135" s="85" t="s">
        <v>1361</v>
      </c>
      <c r="AE135" s="84">
        <v>3118530543</v>
      </c>
      <c r="AF135" s="66" t="s">
        <v>1362</v>
      </c>
      <c r="AG135" s="64" t="s">
        <v>1363</v>
      </c>
      <c r="AH135" s="86">
        <v>104000000</v>
      </c>
      <c r="AI135" s="66">
        <v>300</v>
      </c>
      <c r="AJ135" s="66" t="s">
        <v>91</v>
      </c>
      <c r="AK135" s="66" t="s">
        <v>1364</v>
      </c>
      <c r="AL135" s="66">
        <f>+VLOOKUP(AK135,LISTAS!$A$921:$C$989,2,0)</f>
        <v>80041434</v>
      </c>
      <c r="AM135" s="66">
        <f>+VLOOKUP(AK135,LISTAS!$A$921:$C$989,3,0)</f>
        <v>1</v>
      </c>
      <c r="AN135" s="65">
        <v>45686</v>
      </c>
      <c r="AO135" s="66">
        <v>15425</v>
      </c>
      <c r="AP135" s="65">
        <v>45687</v>
      </c>
      <c r="AQ135" s="68" t="s">
        <v>93</v>
      </c>
      <c r="AR135" s="181" t="s">
        <v>194</v>
      </c>
      <c r="AS135" s="65">
        <v>45691</v>
      </c>
      <c r="AT135" s="66" t="s">
        <v>95</v>
      </c>
      <c r="AU135" s="66" t="s">
        <v>1365</v>
      </c>
      <c r="AV135" s="65">
        <v>45687</v>
      </c>
      <c r="AW135" s="65">
        <v>45688</v>
      </c>
      <c r="AX135" s="66" t="s">
        <v>97</v>
      </c>
      <c r="AY135" s="65">
        <v>45691</v>
      </c>
      <c r="AZ135" s="66"/>
      <c r="BH135" s="66">
        <f>+AI135+BF135</f>
        <v>300</v>
      </c>
      <c r="BI135" s="87">
        <f>+AH135+BG135</f>
        <v>104000000</v>
      </c>
      <c r="BJ135" s="86">
        <f t="shared" si="8"/>
        <v>10400000</v>
      </c>
      <c r="BK135" s="65">
        <v>45993</v>
      </c>
      <c r="BP135" s="67">
        <f>NETWORKDAYS.INTL(E135,AN135,1,Hoja1!C136:C153)-1</f>
        <v>5</v>
      </c>
      <c r="BR135" s="69" t="b">
        <f t="shared" si="9"/>
        <v>0</v>
      </c>
    </row>
    <row r="136" spans="1:70" s="70" customFormat="1" ht="150" customHeight="1">
      <c r="A136" s="62">
        <v>134</v>
      </c>
      <c r="B136" s="63" t="s">
        <v>1366</v>
      </c>
      <c r="C136" s="60" t="s">
        <v>1367</v>
      </c>
      <c r="D136" s="51" t="s">
        <v>1368</v>
      </c>
      <c r="E136" s="52">
        <v>45679</v>
      </c>
      <c r="F136" s="51" t="s">
        <v>73</v>
      </c>
      <c r="G136" s="66">
        <v>70131700</v>
      </c>
      <c r="H136" s="51" t="s">
        <v>74</v>
      </c>
      <c r="I136" s="51" t="s">
        <v>75</v>
      </c>
      <c r="J136" s="51" t="s">
        <v>76</v>
      </c>
      <c r="K136" s="51" t="s">
        <v>298</v>
      </c>
      <c r="L136" s="51" t="s">
        <v>855</v>
      </c>
      <c r="M136" s="51" t="s">
        <v>856</v>
      </c>
      <c r="N136" s="51">
        <v>30525</v>
      </c>
      <c r="O136" s="52">
        <v>45663</v>
      </c>
      <c r="P136" s="54">
        <v>75075000</v>
      </c>
      <c r="Q136" s="51" t="s">
        <v>540</v>
      </c>
      <c r="R136" s="53" t="s">
        <v>81</v>
      </c>
      <c r="S136" s="53" t="s">
        <v>81</v>
      </c>
      <c r="T136" s="53" t="s">
        <v>81</v>
      </c>
      <c r="U136" s="82" t="s">
        <v>1369</v>
      </c>
      <c r="V136" s="55" t="s">
        <v>83</v>
      </c>
      <c r="W136" s="55">
        <v>52717113</v>
      </c>
      <c r="X136" s="51">
        <v>1</v>
      </c>
      <c r="Y136" s="66" t="s">
        <v>84</v>
      </c>
      <c r="Z136" s="83">
        <v>29887</v>
      </c>
      <c r="AA136" s="84" t="s">
        <v>85</v>
      </c>
      <c r="AB136" s="66" t="s">
        <v>1370</v>
      </c>
      <c r="AC136" s="66" t="s">
        <v>87</v>
      </c>
      <c r="AD136" s="85" t="s">
        <v>1371</v>
      </c>
      <c r="AE136" s="84">
        <v>3013366576</v>
      </c>
      <c r="AF136" s="66" t="s">
        <v>1372</v>
      </c>
      <c r="AG136" s="64" t="s">
        <v>1373</v>
      </c>
      <c r="AH136" s="86">
        <v>75075000</v>
      </c>
      <c r="AI136" s="66">
        <v>315</v>
      </c>
      <c r="AJ136" s="66" t="s">
        <v>91</v>
      </c>
      <c r="AK136" s="66" t="s">
        <v>1011</v>
      </c>
      <c r="AL136" s="66">
        <f>+VLOOKUP(AK136,LISTAS!$A$921:$C$989,2,0)</f>
        <v>80099439</v>
      </c>
      <c r="AM136" s="66">
        <f>+VLOOKUP(AK136,LISTAS!$A$921:$C$989,3,0)</f>
        <v>6</v>
      </c>
      <c r="AN136" s="65">
        <v>45686</v>
      </c>
      <c r="AO136" s="66">
        <v>14925</v>
      </c>
      <c r="AP136" s="65">
        <v>45687</v>
      </c>
      <c r="AQ136" s="68" t="s">
        <v>93</v>
      </c>
      <c r="AR136" s="181" t="s">
        <v>94</v>
      </c>
      <c r="AS136" s="65">
        <v>45691</v>
      </c>
      <c r="AT136" s="66" t="s">
        <v>95</v>
      </c>
      <c r="AU136" s="66" t="s">
        <v>1374</v>
      </c>
      <c r="AV136" s="65">
        <v>45687</v>
      </c>
      <c r="AW136" s="65" t="s">
        <v>406</v>
      </c>
      <c r="AX136" s="66" t="s">
        <v>97</v>
      </c>
      <c r="AY136" s="65">
        <v>45691</v>
      </c>
      <c r="AZ136" s="66"/>
      <c r="BH136" s="66">
        <f>+AI136+BF136</f>
        <v>315</v>
      </c>
      <c r="BI136" s="87">
        <f>+AH136+BG136</f>
        <v>75075000</v>
      </c>
      <c r="BJ136" s="86">
        <f t="shared" si="8"/>
        <v>7150000</v>
      </c>
      <c r="BK136" s="65">
        <v>46008</v>
      </c>
      <c r="BP136" s="67">
        <f>NETWORKDAYS.INTL(E136,AN136,1,Hoja1!C137:C154)-1</f>
        <v>5</v>
      </c>
      <c r="BR136" s="69" t="b">
        <f t="shared" si="9"/>
        <v>0</v>
      </c>
    </row>
    <row r="137" spans="1:70" s="70" customFormat="1" ht="150" customHeight="1">
      <c r="A137" s="62">
        <v>135</v>
      </c>
      <c r="B137" s="63" t="s">
        <v>1375</v>
      </c>
      <c r="C137" s="60" t="s">
        <v>1376</v>
      </c>
      <c r="D137" s="51" t="s">
        <v>1377</v>
      </c>
      <c r="E137" s="52">
        <v>45680</v>
      </c>
      <c r="F137" s="51" t="s">
        <v>73</v>
      </c>
      <c r="G137" s="66">
        <v>70131700</v>
      </c>
      <c r="H137" s="51" t="s">
        <v>74</v>
      </c>
      <c r="I137" s="51" t="s">
        <v>75</v>
      </c>
      <c r="J137" s="51" t="s">
        <v>76</v>
      </c>
      <c r="K137" s="51" t="s">
        <v>209</v>
      </c>
      <c r="L137" s="51" t="s">
        <v>538</v>
      </c>
      <c r="M137" s="51" t="s">
        <v>539</v>
      </c>
      <c r="N137" s="51">
        <v>6825</v>
      </c>
      <c r="O137" s="52">
        <v>45662</v>
      </c>
      <c r="P137" s="54">
        <v>61425000</v>
      </c>
      <c r="Q137" s="51" t="s">
        <v>540</v>
      </c>
      <c r="R137" s="53" t="s">
        <v>81</v>
      </c>
      <c r="S137" s="53" t="s">
        <v>81</v>
      </c>
      <c r="T137" s="53" t="s">
        <v>81</v>
      </c>
      <c r="U137" s="82" t="s">
        <v>1378</v>
      </c>
      <c r="V137" s="55" t="s">
        <v>83</v>
      </c>
      <c r="W137" s="55">
        <v>1010021056</v>
      </c>
      <c r="X137" s="51">
        <v>1</v>
      </c>
      <c r="Y137" s="66" t="s">
        <v>84</v>
      </c>
      <c r="Z137" s="83">
        <v>35454</v>
      </c>
      <c r="AA137" s="84" t="s">
        <v>85</v>
      </c>
      <c r="AB137" s="66" t="s">
        <v>1379</v>
      </c>
      <c r="AC137" s="66" t="s">
        <v>87</v>
      </c>
      <c r="AD137" s="85" t="s">
        <v>1380</v>
      </c>
      <c r="AE137" s="84">
        <v>3153818109</v>
      </c>
      <c r="AF137" s="66" t="s">
        <v>1381</v>
      </c>
      <c r="AG137" s="64" t="s">
        <v>1382</v>
      </c>
      <c r="AH137" s="86">
        <v>61425000</v>
      </c>
      <c r="AI137" s="66">
        <v>315</v>
      </c>
      <c r="AJ137" s="66" t="s">
        <v>91</v>
      </c>
      <c r="AK137" s="66" t="s">
        <v>589</v>
      </c>
      <c r="AL137" s="66">
        <f>+VLOOKUP(AK137,LISTAS!$A$921:$C$989,2,0)</f>
        <v>1077142987</v>
      </c>
      <c r="AM137" s="66">
        <f>+VLOOKUP(AK137,LISTAS!$A$921:$C$989,3,0)</f>
        <v>4</v>
      </c>
      <c r="AN137" s="65">
        <v>45686</v>
      </c>
      <c r="AO137" s="66">
        <v>15325</v>
      </c>
      <c r="AP137" s="65">
        <v>45687</v>
      </c>
      <c r="AQ137" s="68" t="s">
        <v>93</v>
      </c>
      <c r="AR137" s="181" t="s">
        <v>94</v>
      </c>
      <c r="AS137" s="65">
        <v>45691</v>
      </c>
      <c r="AT137" s="66" t="s">
        <v>95</v>
      </c>
      <c r="AU137" s="66" t="s">
        <v>1383</v>
      </c>
      <c r="AV137" s="65">
        <v>45687</v>
      </c>
      <c r="AW137" s="65" t="s">
        <v>406</v>
      </c>
      <c r="AX137" s="66" t="s">
        <v>97</v>
      </c>
      <c r="AY137" s="65">
        <v>45691</v>
      </c>
      <c r="AZ137" s="66"/>
      <c r="BH137" s="66">
        <f>+AI137+BF137</f>
        <v>315</v>
      </c>
      <c r="BI137" s="87">
        <f>+AH137+BG137</f>
        <v>61425000</v>
      </c>
      <c r="BJ137" s="86">
        <f t="shared" si="8"/>
        <v>5850000</v>
      </c>
      <c r="BK137" s="65">
        <v>46008</v>
      </c>
      <c r="BP137" s="67">
        <f>NETWORKDAYS.INTL(E137,AN137,1,Hoja1!C138:C155)-1</f>
        <v>4</v>
      </c>
      <c r="BR137" s="69" t="b">
        <f t="shared" si="9"/>
        <v>0</v>
      </c>
    </row>
    <row r="138" spans="1:70" s="70" customFormat="1" ht="150" customHeight="1">
      <c r="A138" s="62">
        <v>136</v>
      </c>
      <c r="B138" s="63" t="s">
        <v>1384</v>
      </c>
      <c r="C138" s="60" t="s">
        <v>1385</v>
      </c>
      <c r="D138" s="51" t="s">
        <v>1386</v>
      </c>
      <c r="E138" s="52">
        <v>45681</v>
      </c>
      <c r="F138" s="51" t="s">
        <v>73</v>
      </c>
      <c r="G138" s="66">
        <v>70131700</v>
      </c>
      <c r="H138" s="51" t="s">
        <v>74</v>
      </c>
      <c r="I138" s="51" t="s">
        <v>75</v>
      </c>
      <c r="J138" s="51" t="s">
        <v>76</v>
      </c>
      <c r="K138" s="51" t="s">
        <v>209</v>
      </c>
      <c r="L138" s="51" t="s">
        <v>538</v>
      </c>
      <c r="M138" s="51" t="s">
        <v>539</v>
      </c>
      <c r="N138" s="51">
        <v>10025</v>
      </c>
      <c r="O138" s="52">
        <v>45662</v>
      </c>
      <c r="P138" s="54">
        <v>116025000</v>
      </c>
      <c r="Q138" s="51" t="s">
        <v>540</v>
      </c>
      <c r="R138" s="53" t="s">
        <v>81</v>
      </c>
      <c r="S138" s="53" t="s">
        <v>81</v>
      </c>
      <c r="T138" s="53" t="s">
        <v>81</v>
      </c>
      <c r="U138" s="82" t="s">
        <v>1387</v>
      </c>
      <c r="V138" s="55" t="s">
        <v>83</v>
      </c>
      <c r="W138" s="55">
        <v>71776349</v>
      </c>
      <c r="X138" s="51">
        <v>3</v>
      </c>
      <c r="Y138" s="66" t="s">
        <v>112</v>
      </c>
      <c r="Z138" s="83">
        <v>28624</v>
      </c>
      <c r="AA138" s="84" t="s">
        <v>85</v>
      </c>
      <c r="AB138" s="66" t="s">
        <v>553</v>
      </c>
      <c r="AC138" s="66" t="s">
        <v>1388</v>
      </c>
      <c r="AD138" s="85" t="s">
        <v>1389</v>
      </c>
      <c r="AE138" s="84">
        <v>3013169250</v>
      </c>
      <c r="AF138" s="66" t="s">
        <v>1390</v>
      </c>
      <c r="AG138" s="64" t="s">
        <v>1391</v>
      </c>
      <c r="AH138" s="86">
        <v>116025000</v>
      </c>
      <c r="AI138" s="66">
        <v>315</v>
      </c>
      <c r="AJ138" s="66" t="s">
        <v>91</v>
      </c>
      <c r="AK138" s="66" t="s">
        <v>546</v>
      </c>
      <c r="AL138" s="66">
        <f>+VLOOKUP(AK138,LISTAS!$A$921:$C$989,2,0)</f>
        <v>53016476</v>
      </c>
      <c r="AM138" s="66">
        <f>+VLOOKUP(AK138,LISTAS!$A$921:$C$989,3,0)</f>
        <v>5</v>
      </c>
      <c r="AN138" s="65">
        <v>45686</v>
      </c>
      <c r="AO138" s="66">
        <v>14725</v>
      </c>
      <c r="AP138" s="65">
        <v>45687</v>
      </c>
      <c r="AQ138" s="68" t="s">
        <v>93</v>
      </c>
      <c r="AR138" s="181" t="s">
        <v>94</v>
      </c>
      <c r="AS138" s="65">
        <v>45691</v>
      </c>
      <c r="AT138" s="66" t="s">
        <v>95</v>
      </c>
      <c r="AU138" s="66" t="s">
        <v>1392</v>
      </c>
      <c r="AV138" s="65">
        <v>45687</v>
      </c>
      <c r="AW138" s="65" t="s">
        <v>406</v>
      </c>
      <c r="AX138" s="66" t="s">
        <v>97</v>
      </c>
      <c r="AY138" s="65">
        <v>45691</v>
      </c>
      <c r="AZ138" s="66"/>
      <c r="BH138" s="66">
        <f>+AI138+BF138</f>
        <v>315</v>
      </c>
      <c r="BI138" s="87">
        <f>+AH138+BG138</f>
        <v>116025000</v>
      </c>
      <c r="BJ138" s="86">
        <f t="shared" si="8"/>
        <v>11050000</v>
      </c>
      <c r="BK138" s="65">
        <v>46008</v>
      </c>
      <c r="BP138" s="67">
        <f>NETWORKDAYS.INTL(E138,AN138,1,Hoja1!C139:C156)-1</f>
        <v>3</v>
      </c>
      <c r="BR138" s="69" t="b">
        <f t="shared" si="9"/>
        <v>0</v>
      </c>
    </row>
    <row r="139" spans="1:70" s="70" customFormat="1" ht="150" customHeight="1">
      <c r="A139" s="62">
        <v>137</v>
      </c>
      <c r="B139" s="63" t="s">
        <v>1393</v>
      </c>
      <c r="C139" s="60" t="s">
        <v>1394</v>
      </c>
      <c r="D139" s="51" t="s">
        <v>1395</v>
      </c>
      <c r="E139" s="52">
        <v>45680</v>
      </c>
      <c r="F139" s="51" t="s">
        <v>73</v>
      </c>
      <c r="G139" s="66">
        <v>70131700</v>
      </c>
      <c r="H139" s="51" t="s">
        <v>74</v>
      </c>
      <c r="I139" s="51" t="s">
        <v>75</v>
      </c>
      <c r="J139" s="51" t="s">
        <v>76</v>
      </c>
      <c r="K139" s="51" t="s">
        <v>209</v>
      </c>
      <c r="L139" s="51" t="s">
        <v>538</v>
      </c>
      <c r="M139" s="51" t="s">
        <v>539</v>
      </c>
      <c r="N139" s="51">
        <v>10625</v>
      </c>
      <c r="O139" s="52">
        <v>45662</v>
      </c>
      <c r="P139" s="54">
        <v>109200000</v>
      </c>
      <c r="Q139" s="51" t="s">
        <v>1129</v>
      </c>
      <c r="R139" s="53" t="s">
        <v>81</v>
      </c>
      <c r="S139" s="53" t="s">
        <v>81</v>
      </c>
      <c r="T139" s="53" t="s">
        <v>81</v>
      </c>
      <c r="U139" s="82" t="s">
        <v>1396</v>
      </c>
      <c r="V139" s="55" t="s">
        <v>83</v>
      </c>
      <c r="W139" s="55">
        <v>1024546547</v>
      </c>
      <c r="X139" s="51">
        <v>9</v>
      </c>
      <c r="Y139" s="66" t="s">
        <v>112</v>
      </c>
      <c r="Z139" s="83">
        <v>34284</v>
      </c>
      <c r="AA139" s="84" t="s">
        <v>85</v>
      </c>
      <c r="AB139" s="66" t="s">
        <v>498</v>
      </c>
      <c r="AC139" s="66" t="s">
        <v>564</v>
      </c>
      <c r="AD139" s="85" t="s">
        <v>1397</v>
      </c>
      <c r="AE139" s="84">
        <v>3193375594</v>
      </c>
      <c r="AF139" s="66" t="s">
        <v>1398</v>
      </c>
      <c r="AG139" s="64" t="s">
        <v>1399</v>
      </c>
      <c r="AH139" s="86">
        <v>109200000</v>
      </c>
      <c r="AI139" s="66">
        <v>315</v>
      </c>
      <c r="AJ139" s="66" t="s">
        <v>91</v>
      </c>
      <c r="AK139" s="66" t="s">
        <v>1400</v>
      </c>
      <c r="AL139" s="66">
        <f>+VLOOKUP(AK139,LISTAS!$A$921:$C$989,2,0)</f>
        <v>52711247</v>
      </c>
      <c r="AM139" s="66">
        <f>+VLOOKUP(AK139,LISTAS!$A$921:$C$989,3,0)</f>
        <v>2</v>
      </c>
      <c r="AN139" s="65">
        <v>45686</v>
      </c>
      <c r="AO139" s="66">
        <v>15125</v>
      </c>
      <c r="AP139" s="65">
        <v>45687</v>
      </c>
      <c r="AQ139" s="68" t="s">
        <v>93</v>
      </c>
      <c r="AR139" s="181" t="s">
        <v>94</v>
      </c>
      <c r="AS139" s="65">
        <v>45691</v>
      </c>
      <c r="AT139" s="66" t="s">
        <v>95</v>
      </c>
      <c r="AU139" s="66" t="s">
        <v>1401</v>
      </c>
      <c r="AV139" s="65">
        <v>45687</v>
      </c>
      <c r="AW139" s="65" t="s">
        <v>406</v>
      </c>
      <c r="AX139" s="66" t="s">
        <v>97</v>
      </c>
      <c r="AY139" s="65">
        <v>45691</v>
      </c>
      <c r="AZ139" s="66"/>
      <c r="BH139" s="66">
        <f>+AI139+BF139</f>
        <v>315</v>
      </c>
      <c r="BI139" s="87">
        <f>+AH139+BG139</f>
        <v>109200000</v>
      </c>
      <c r="BJ139" s="86">
        <f t="shared" si="8"/>
        <v>10400000</v>
      </c>
      <c r="BK139" s="65">
        <v>46008</v>
      </c>
      <c r="BP139" s="67">
        <f>NETWORKDAYS.INTL(E139,AN139,1,Hoja1!C140:C157)-1</f>
        <v>4</v>
      </c>
      <c r="BR139" s="69" t="b">
        <f t="shared" si="9"/>
        <v>0</v>
      </c>
    </row>
    <row r="140" spans="1:70" s="70" customFormat="1" ht="150" customHeight="1">
      <c r="A140" s="62">
        <v>138</v>
      </c>
      <c r="B140" s="63" t="s">
        <v>1402</v>
      </c>
      <c r="C140" s="60" t="s">
        <v>1403</v>
      </c>
      <c r="D140" s="51" t="s">
        <v>1404</v>
      </c>
      <c r="E140" s="52">
        <v>45680</v>
      </c>
      <c r="F140" s="51" t="s">
        <v>73</v>
      </c>
      <c r="G140" s="66">
        <v>70131700</v>
      </c>
      <c r="H140" s="51" t="s">
        <v>74</v>
      </c>
      <c r="I140" s="51" t="s">
        <v>75</v>
      </c>
      <c r="J140" s="51" t="s">
        <v>76</v>
      </c>
      <c r="K140" s="51" t="s">
        <v>209</v>
      </c>
      <c r="L140" s="51" t="s">
        <v>538</v>
      </c>
      <c r="M140" s="51" t="s">
        <v>539</v>
      </c>
      <c r="N140" s="51">
        <v>10325</v>
      </c>
      <c r="O140" s="52">
        <v>45662</v>
      </c>
      <c r="P140" s="54">
        <v>109200000</v>
      </c>
      <c r="Q140" s="51" t="s">
        <v>1129</v>
      </c>
      <c r="R140" s="53" t="s">
        <v>81</v>
      </c>
      <c r="S140" s="53" t="s">
        <v>81</v>
      </c>
      <c r="T140" s="53" t="s">
        <v>81</v>
      </c>
      <c r="U140" s="82" t="s">
        <v>1405</v>
      </c>
      <c r="V140" s="55" t="s">
        <v>83</v>
      </c>
      <c r="W140" s="55">
        <v>80812261</v>
      </c>
      <c r="X140" s="51">
        <v>1</v>
      </c>
      <c r="Y140" s="66" t="s">
        <v>112</v>
      </c>
      <c r="Z140" s="83">
        <v>31135</v>
      </c>
      <c r="AA140" s="84" t="s">
        <v>85</v>
      </c>
      <c r="AB140" s="66" t="s">
        <v>434</v>
      </c>
      <c r="AC140" s="66" t="s">
        <v>1406</v>
      </c>
      <c r="AD140" s="85" t="s">
        <v>1407</v>
      </c>
      <c r="AE140" s="84">
        <v>3157074675</v>
      </c>
      <c r="AF140" s="66" t="s">
        <v>1408</v>
      </c>
      <c r="AG140" s="64" t="s">
        <v>1409</v>
      </c>
      <c r="AH140" s="86">
        <v>109200000</v>
      </c>
      <c r="AI140" s="66">
        <v>315</v>
      </c>
      <c r="AJ140" s="66" t="s">
        <v>91</v>
      </c>
      <c r="AK140" s="66" t="s">
        <v>1400</v>
      </c>
      <c r="AL140" s="66">
        <f>+VLOOKUP(AK140,LISTAS!$A$921:$C$989,2,0)</f>
        <v>52711247</v>
      </c>
      <c r="AM140" s="66">
        <f>+VLOOKUP(AK140,LISTAS!$A$921:$C$989,3,0)</f>
        <v>2</v>
      </c>
      <c r="AN140" s="65">
        <v>45686</v>
      </c>
      <c r="AO140" s="66">
        <v>15025</v>
      </c>
      <c r="AP140" s="65">
        <v>45687</v>
      </c>
      <c r="AQ140" s="68" t="s">
        <v>93</v>
      </c>
      <c r="AR140" s="181" t="s">
        <v>94</v>
      </c>
      <c r="AS140" s="65">
        <v>45691</v>
      </c>
      <c r="AT140" s="66" t="s">
        <v>95</v>
      </c>
      <c r="AU140" s="66" t="s">
        <v>1410</v>
      </c>
      <c r="AV140" s="65">
        <v>45687</v>
      </c>
      <c r="AW140" s="65" t="s">
        <v>406</v>
      </c>
      <c r="AX140" s="66" t="s">
        <v>97</v>
      </c>
      <c r="AY140" s="65">
        <v>45691</v>
      </c>
      <c r="AZ140" s="66"/>
      <c r="BH140" s="66">
        <f>+AI140+BF140</f>
        <v>315</v>
      </c>
      <c r="BI140" s="87">
        <f>+AH140+BG140</f>
        <v>109200000</v>
      </c>
      <c r="BJ140" s="86">
        <f t="shared" si="8"/>
        <v>10400000</v>
      </c>
      <c r="BK140" s="65">
        <v>46008</v>
      </c>
      <c r="BP140" s="67">
        <f>NETWORKDAYS.INTL(E140,AN140,1,Hoja1!C141:C158)-1</f>
        <v>4</v>
      </c>
      <c r="BR140" s="69" t="b">
        <f t="shared" si="9"/>
        <v>0</v>
      </c>
    </row>
    <row r="141" spans="1:70" s="70" customFormat="1" ht="150" customHeight="1">
      <c r="A141" s="62">
        <v>139</v>
      </c>
      <c r="B141" s="63" t="s">
        <v>1411</v>
      </c>
      <c r="C141" s="60" t="s">
        <v>1412</v>
      </c>
      <c r="D141" s="51" t="s">
        <v>1413</v>
      </c>
      <c r="E141" s="52">
        <v>45680</v>
      </c>
      <c r="F141" s="51" t="s">
        <v>73</v>
      </c>
      <c r="G141" s="66">
        <v>70131700</v>
      </c>
      <c r="H141" s="51" t="s">
        <v>74</v>
      </c>
      <c r="I141" s="51" t="s">
        <v>75</v>
      </c>
      <c r="J141" s="51" t="s">
        <v>76</v>
      </c>
      <c r="K141" s="51" t="s">
        <v>209</v>
      </c>
      <c r="L141" s="51" t="s">
        <v>538</v>
      </c>
      <c r="M141" s="51" t="s">
        <v>539</v>
      </c>
      <c r="N141" s="51">
        <v>9925</v>
      </c>
      <c r="O141" s="52">
        <v>45662</v>
      </c>
      <c r="P141" s="54">
        <v>109200000</v>
      </c>
      <c r="Q141" s="51" t="s">
        <v>540</v>
      </c>
      <c r="R141" s="53" t="s">
        <v>81</v>
      </c>
      <c r="S141" s="53" t="s">
        <v>81</v>
      </c>
      <c r="T141" s="53" t="s">
        <v>81</v>
      </c>
      <c r="U141" s="82" t="s">
        <v>1414</v>
      </c>
      <c r="V141" s="55" t="s">
        <v>83</v>
      </c>
      <c r="W141" s="55">
        <v>79777987</v>
      </c>
      <c r="X141" s="51">
        <v>6</v>
      </c>
      <c r="Y141" s="66" t="s">
        <v>112</v>
      </c>
      <c r="Z141" s="83">
        <v>28022</v>
      </c>
      <c r="AA141" s="84" t="s">
        <v>85</v>
      </c>
      <c r="AB141" s="66" t="s">
        <v>1415</v>
      </c>
      <c r="AC141" s="66" t="s">
        <v>1416</v>
      </c>
      <c r="AD141" s="85" t="s">
        <v>1417</v>
      </c>
      <c r="AE141" s="84" t="s">
        <v>1418</v>
      </c>
      <c r="AF141" s="66" t="s">
        <v>1419</v>
      </c>
      <c r="AG141" s="64" t="s">
        <v>1420</v>
      </c>
      <c r="AH141" s="86">
        <v>109200000</v>
      </c>
      <c r="AI141" s="66">
        <v>315</v>
      </c>
      <c r="AJ141" s="66" t="s">
        <v>91</v>
      </c>
      <c r="AK141" s="66" t="s">
        <v>546</v>
      </c>
      <c r="AL141" s="66">
        <f>+VLOOKUP(AK141,LISTAS!$A$921:$C$989,2,0)</f>
        <v>53016476</v>
      </c>
      <c r="AM141" s="66">
        <f>+VLOOKUP(AK141,LISTAS!$A$921:$C$989,3,0)</f>
        <v>5</v>
      </c>
      <c r="AN141" s="65">
        <v>45686</v>
      </c>
      <c r="AO141" s="66">
        <v>14825</v>
      </c>
      <c r="AP141" s="65">
        <v>45687</v>
      </c>
      <c r="AQ141" s="68" t="s">
        <v>93</v>
      </c>
      <c r="AR141" s="181" t="s">
        <v>94</v>
      </c>
      <c r="AS141" s="65">
        <v>45691</v>
      </c>
      <c r="AT141" s="66" t="s">
        <v>95</v>
      </c>
      <c r="AU141" s="66" t="s">
        <v>1421</v>
      </c>
      <c r="AV141" s="65">
        <v>45687</v>
      </c>
      <c r="AW141" s="65" t="s">
        <v>406</v>
      </c>
      <c r="AX141" s="66" t="s">
        <v>97</v>
      </c>
      <c r="AY141" s="65">
        <v>45691</v>
      </c>
      <c r="AZ141" s="66"/>
      <c r="BH141" s="66">
        <f>+AI141+BF141</f>
        <v>315</v>
      </c>
      <c r="BI141" s="87">
        <f>+AH141+BG141</f>
        <v>109200000</v>
      </c>
      <c r="BJ141" s="86">
        <f t="shared" si="8"/>
        <v>10400000</v>
      </c>
      <c r="BK141" s="65">
        <v>46008</v>
      </c>
      <c r="BP141" s="67">
        <f>NETWORKDAYS.INTL(E141,AN141,1,Hoja1!C142:C159)-1</f>
        <v>4</v>
      </c>
      <c r="BR141" s="69" t="b">
        <f t="shared" si="9"/>
        <v>0</v>
      </c>
    </row>
    <row r="142" spans="1:70" s="70" customFormat="1" ht="150" customHeight="1">
      <c r="A142" s="62">
        <v>140</v>
      </c>
      <c r="B142" s="63" t="s">
        <v>1422</v>
      </c>
      <c r="C142" s="60" t="s">
        <v>1423</v>
      </c>
      <c r="D142" s="51" t="s">
        <v>1424</v>
      </c>
      <c r="E142" s="52">
        <v>45681</v>
      </c>
      <c r="F142" s="51" t="s">
        <v>73</v>
      </c>
      <c r="G142" s="66">
        <v>70131700</v>
      </c>
      <c r="H142" s="51" t="s">
        <v>74</v>
      </c>
      <c r="I142" s="51" t="s">
        <v>75</v>
      </c>
      <c r="J142" s="51" t="s">
        <v>76</v>
      </c>
      <c r="K142" s="51" t="s">
        <v>209</v>
      </c>
      <c r="L142" s="51" t="s">
        <v>538</v>
      </c>
      <c r="M142" s="51" t="s">
        <v>539</v>
      </c>
      <c r="N142" s="51">
        <v>10125</v>
      </c>
      <c r="O142" s="52">
        <v>45662</v>
      </c>
      <c r="P142" s="54">
        <v>109200000</v>
      </c>
      <c r="Q142" s="51" t="s">
        <v>540</v>
      </c>
      <c r="R142" s="53" t="s">
        <v>81</v>
      </c>
      <c r="S142" s="53" t="s">
        <v>81</v>
      </c>
      <c r="T142" s="53" t="s">
        <v>81</v>
      </c>
      <c r="U142" s="82" t="s">
        <v>1425</v>
      </c>
      <c r="V142" s="55" t="s">
        <v>83</v>
      </c>
      <c r="W142" s="55">
        <v>19491016</v>
      </c>
      <c r="X142" s="51">
        <v>2</v>
      </c>
      <c r="Y142" s="66" t="s">
        <v>112</v>
      </c>
      <c r="Z142" s="83">
        <v>22933</v>
      </c>
      <c r="AA142" s="84" t="s">
        <v>85</v>
      </c>
      <c r="AB142" s="66" t="s">
        <v>553</v>
      </c>
      <c r="AC142" s="66" t="s">
        <v>123</v>
      </c>
      <c r="AD142" s="85" t="s">
        <v>1426</v>
      </c>
      <c r="AE142" s="84">
        <v>3106979445</v>
      </c>
      <c r="AF142" s="66" t="s">
        <v>1419</v>
      </c>
      <c r="AG142" s="64" t="s">
        <v>1427</v>
      </c>
      <c r="AH142" s="86">
        <v>109200000</v>
      </c>
      <c r="AI142" s="66">
        <v>315</v>
      </c>
      <c r="AJ142" s="66" t="s">
        <v>91</v>
      </c>
      <c r="AK142" s="66" t="s">
        <v>546</v>
      </c>
      <c r="AL142" s="66">
        <f>+VLOOKUP(AK142,LISTAS!$A$921:$C$989,2,0)</f>
        <v>53016476</v>
      </c>
      <c r="AM142" s="66">
        <f>+VLOOKUP(AK142,LISTAS!$A$921:$C$989,3,0)</f>
        <v>5</v>
      </c>
      <c r="AN142" s="65">
        <v>45686</v>
      </c>
      <c r="AO142" s="66">
        <v>15625</v>
      </c>
      <c r="AP142" s="65">
        <v>45687</v>
      </c>
      <c r="AQ142" s="68" t="s">
        <v>93</v>
      </c>
      <c r="AR142" s="181" t="s">
        <v>94</v>
      </c>
      <c r="AS142" s="65">
        <v>45691</v>
      </c>
      <c r="AT142" s="66" t="s">
        <v>95</v>
      </c>
      <c r="AU142" s="66" t="s">
        <v>1428</v>
      </c>
      <c r="AV142" s="65">
        <v>45691</v>
      </c>
      <c r="AW142" s="65">
        <v>45693</v>
      </c>
      <c r="AX142" s="66" t="s">
        <v>97</v>
      </c>
      <c r="AY142" s="65">
        <v>45693</v>
      </c>
      <c r="AZ142" s="66"/>
      <c r="BH142" s="66">
        <f>+AI142+BF142</f>
        <v>315</v>
      </c>
      <c r="BI142" s="87">
        <f>+AH142+BG142</f>
        <v>109200000</v>
      </c>
      <c r="BJ142" s="86">
        <f t="shared" si="8"/>
        <v>10400000</v>
      </c>
      <c r="BK142" s="65">
        <v>46010</v>
      </c>
      <c r="BP142" s="67">
        <f>NETWORKDAYS.INTL(E142,AN142,1,Hoja1!C143:C160)-1</f>
        <v>3</v>
      </c>
      <c r="BR142" s="69" t="b">
        <f t="shared" si="9"/>
        <v>0</v>
      </c>
    </row>
    <row r="143" spans="1:70" s="70" customFormat="1" ht="150" customHeight="1">
      <c r="A143" s="62">
        <v>141</v>
      </c>
      <c r="B143" s="63" t="s">
        <v>1429</v>
      </c>
      <c r="C143" s="60" t="s">
        <v>1430</v>
      </c>
      <c r="D143" s="51" t="s">
        <v>1431</v>
      </c>
      <c r="E143" s="52">
        <v>45681</v>
      </c>
      <c r="F143" s="51" t="s">
        <v>73</v>
      </c>
      <c r="G143" s="66">
        <v>70131700</v>
      </c>
      <c r="H143" s="51" t="s">
        <v>74</v>
      </c>
      <c r="I143" s="51" t="s">
        <v>75</v>
      </c>
      <c r="J143" s="51" t="s">
        <v>76</v>
      </c>
      <c r="K143" s="51" t="s">
        <v>209</v>
      </c>
      <c r="L143" s="51" t="s">
        <v>538</v>
      </c>
      <c r="M143" s="51" t="s">
        <v>539</v>
      </c>
      <c r="N143" s="51">
        <v>15725</v>
      </c>
      <c r="O143" s="52">
        <v>45662</v>
      </c>
      <c r="P143" s="54">
        <v>102375000</v>
      </c>
      <c r="Q143" s="51" t="s">
        <v>540</v>
      </c>
      <c r="R143" s="53" t="s">
        <v>81</v>
      </c>
      <c r="S143" s="53" t="s">
        <v>81</v>
      </c>
      <c r="T143" s="53" t="s">
        <v>81</v>
      </c>
      <c r="U143" s="82" t="s">
        <v>1432</v>
      </c>
      <c r="V143" s="55" t="s">
        <v>83</v>
      </c>
      <c r="W143" s="55">
        <v>19409448</v>
      </c>
      <c r="X143" s="51">
        <v>2</v>
      </c>
      <c r="Y143" s="66" t="s">
        <v>112</v>
      </c>
      <c r="Z143" s="83">
        <v>22145</v>
      </c>
      <c r="AA143" s="84" t="s">
        <v>85</v>
      </c>
      <c r="AB143" s="66" t="s">
        <v>553</v>
      </c>
      <c r="AC143" s="66" t="s">
        <v>1433</v>
      </c>
      <c r="AD143" s="85" t="s">
        <v>1434</v>
      </c>
      <c r="AE143" s="84">
        <v>3153380558</v>
      </c>
      <c r="AF143" s="66" t="s">
        <v>1435</v>
      </c>
      <c r="AG143" s="64" t="s">
        <v>1436</v>
      </c>
      <c r="AH143" s="86">
        <v>102375000</v>
      </c>
      <c r="AI143" s="66">
        <v>315</v>
      </c>
      <c r="AJ143" s="66" t="s">
        <v>91</v>
      </c>
      <c r="AK143" s="66" t="s">
        <v>558</v>
      </c>
      <c r="AL143" s="66">
        <f>+VLOOKUP(AK143,LISTAS!$A$921:$C$989,2,0)</f>
        <v>79628392</v>
      </c>
      <c r="AM143" s="66">
        <f>+VLOOKUP(AK143,LISTAS!$A$921:$C$989,3,0)</f>
        <v>6</v>
      </c>
      <c r="AN143" s="65">
        <v>45686</v>
      </c>
      <c r="AO143" s="66">
        <v>15725</v>
      </c>
      <c r="AP143" s="65">
        <v>45687</v>
      </c>
      <c r="AQ143" s="68" t="s">
        <v>93</v>
      </c>
      <c r="AR143" s="181" t="s">
        <v>94</v>
      </c>
      <c r="AS143" s="65">
        <v>45691</v>
      </c>
      <c r="AT143" s="66" t="s">
        <v>95</v>
      </c>
      <c r="AU143" s="66" t="s">
        <v>1437</v>
      </c>
      <c r="AV143" s="65" t="s">
        <v>1438</v>
      </c>
      <c r="AW143" s="65" t="s">
        <v>1439</v>
      </c>
      <c r="AX143" s="66" t="s">
        <v>97</v>
      </c>
      <c r="AY143" s="65">
        <v>45691</v>
      </c>
      <c r="AZ143" s="66"/>
      <c r="BH143" s="66">
        <f>+AI143+BF143</f>
        <v>315</v>
      </c>
      <c r="BI143" s="87">
        <f>+AH143+BG143</f>
        <v>102375000</v>
      </c>
      <c r="BJ143" s="86">
        <f t="shared" si="8"/>
        <v>9750000</v>
      </c>
      <c r="BK143" s="65">
        <v>46008</v>
      </c>
      <c r="BP143" s="67">
        <f>NETWORKDAYS.INTL(E143,AN143,1,Hoja1!C144:C161)-1</f>
        <v>3</v>
      </c>
      <c r="BR143" s="69" t="b">
        <f t="shared" si="9"/>
        <v>1</v>
      </c>
    </row>
    <row r="144" spans="1:70" s="70" customFormat="1" ht="150" customHeight="1">
      <c r="A144" s="62">
        <v>142</v>
      </c>
      <c r="B144" s="63" t="s">
        <v>1440</v>
      </c>
      <c r="C144" s="60" t="s">
        <v>1441</v>
      </c>
      <c r="D144" s="51" t="s">
        <v>1442</v>
      </c>
      <c r="E144" s="52">
        <v>45680</v>
      </c>
      <c r="F144" s="51" t="s">
        <v>73</v>
      </c>
      <c r="G144" s="66">
        <v>70131700</v>
      </c>
      <c r="H144" s="51" t="s">
        <v>74</v>
      </c>
      <c r="I144" s="51" t="s">
        <v>75</v>
      </c>
      <c r="J144" s="51" t="s">
        <v>76</v>
      </c>
      <c r="K144" s="51" t="s">
        <v>209</v>
      </c>
      <c r="L144" s="51" t="s">
        <v>538</v>
      </c>
      <c r="M144" s="51" t="s">
        <v>539</v>
      </c>
      <c r="N144" s="51">
        <v>14625</v>
      </c>
      <c r="O144" s="52">
        <v>45662</v>
      </c>
      <c r="P144" s="54">
        <v>116025000</v>
      </c>
      <c r="Q144" s="51" t="s">
        <v>540</v>
      </c>
      <c r="R144" s="53" t="s">
        <v>81</v>
      </c>
      <c r="S144" s="53" t="s">
        <v>81</v>
      </c>
      <c r="T144" s="53" t="s">
        <v>81</v>
      </c>
      <c r="U144" s="82" t="s">
        <v>1443</v>
      </c>
      <c r="V144" s="55" t="s">
        <v>83</v>
      </c>
      <c r="W144" s="55">
        <v>80415674</v>
      </c>
      <c r="X144" s="51">
        <v>7</v>
      </c>
      <c r="Y144" s="66" t="s">
        <v>112</v>
      </c>
      <c r="Z144" s="83">
        <v>25215</v>
      </c>
      <c r="AA144" s="84" t="s">
        <v>85</v>
      </c>
      <c r="AB144" s="66" t="s">
        <v>319</v>
      </c>
      <c r="AC144" s="66" t="s">
        <v>1444</v>
      </c>
      <c r="AD144" s="85" t="s">
        <v>1445</v>
      </c>
      <c r="AE144" s="84">
        <v>3102688615</v>
      </c>
      <c r="AF144" s="66" t="s">
        <v>1446</v>
      </c>
      <c r="AG144" s="64" t="s">
        <v>1447</v>
      </c>
      <c r="AH144" s="86">
        <v>116025000</v>
      </c>
      <c r="AI144" s="66">
        <v>315</v>
      </c>
      <c r="AJ144" s="66" t="s">
        <v>91</v>
      </c>
      <c r="AK144" s="66" t="s">
        <v>558</v>
      </c>
      <c r="AL144" s="66">
        <f>+VLOOKUP(AK144,LISTAS!$A$921:$C$989,2,0)</f>
        <v>79628392</v>
      </c>
      <c r="AM144" s="66">
        <f>+VLOOKUP(AK144,LISTAS!$A$921:$C$989,3,0)</f>
        <v>6</v>
      </c>
      <c r="AN144" s="65">
        <v>45687</v>
      </c>
      <c r="AO144" s="66">
        <v>16625</v>
      </c>
      <c r="AP144" s="65">
        <v>45691</v>
      </c>
      <c r="AQ144" s="68" t="s">
        <v>93</v>
      </c>
      <c r="AR144" s="181" t="s">
        <v>94</v>
      </c>
      <c r="AS144" s="65">
        <v>45691</v>
      </c>
      <c r="AT144" s="66" t="s">
        <v>95</v>
      </c>
      <c r="AU144" s="66" t="s">
        <v>1448</v>
      </c>
      <c r="AV144" s="65">
        <v>45688</v>
      </c>
      <c r="AW144" s="65">
        <v>45691</v>
      </c>
      <c r="AX144" s="66" t="s">
        <v>97</v>
      </c>
      <c r="AY144" s="65">
        <v>45691</v>
      </c>
      <c r="AZ144" s="66"/>
      <c r="BH144" s="66">
        <f>+AI144+BF144</f>
        <v>315</v>
      </c>
      <c r="BI144" s="87">
        <f>+AH144+BG144</f>
        <v>116025000</v>
      </c>
      <c r="BJ144" s="86">
        <f t="shared" si="8"/>
        <v>11050000</v>
      </c>
      <c r="BK144" s="65">
        <v>46008</v>
      </c>
      <c r="BP144" s="67">
        <f>NETWORKDAYS.INTL(E144,AN144,1,Hoja1!C145:C162)-1</f>
        <v>5</v>
      </c>
      <c r="BR144" s="69" t="b">
        <f t="shared" si="9"/>
        <v>0</v>
      </c>
    </row>
    <row r="145" spans="1:70" s="70" customFormat="1" ht="150" customHeight="1">
      <c r="A145" s="62">
        <v>143</v>
      </c>
      <c r="B145" s="63" t="s">
        <v>1449</v>
      </c>
      <c r="C145" s="60" t="s">
        <v>1450</v>
      </c>
      <c r="D145" s="51" t="s">
        <v>1451</v>
      </c>
      <c r="E145" s="52">
        <v>45681</v>
      </c>
      <c r="F145" s="51" t="s">
        <v>73</v>
      </c>
      <c r="G145" s="66">
        <v>70131700</v>
      </c>
      <c r="H145" s="51" t="s">
        <v>74</v>
      </c>
      <c r="I145" s="51" t="s">
        <v>75</v>
      </c>
      <c r="J145" s="51" t="s">
        <v>76</v>
      </c>
      <c r="K145" s="51" t="s">
        <v>209</v>
      </c>
      <c r="L145" s="51" t="s">
        <v>538</v>
      </c>
      <c r="M145" s="51" t="s">
        <v>539</v>
      </c>
      <c r="N145" s="51">
        <v>15225</v>
      </c>
      <c r="O145" s="52">
        <v>45662</v>
      </c>
      <c r="P145" s="54">
        <v>109200000</v>
      </c>
      <c r="Q145" s="51" t="s">
        <v>540</v>
      </c>
      <c r="R145" s="53" t="s">
        <v>81</v>
      </c>
      <c r="S145" s="53" t="s">
        <v>81</v>
      </c>
      <c r="T145" s="53" t="s">
        <v>81</v>
      </c>
      <c r="U145" s="82" t="s">
        <v>1452</v>
      </c>
      <c r="V145" s="55" t="s">
        <v>83</v>
      </c>
      <c r="W145" s="55">
        <v>80031613</v>
      </c>
      <c r="X145" s="51">
        <v>9</v>
      </c>
      <c r="Y145" s="66" t="s">
        <v>112</v>
      </c>
      <c r="Z145" s="83">
        <v>29661</v>
      </c>
      <c r="AA145" s="84" t="s">
        <v>85</v>
      </c>
      <c r="AB145" s="66" t="s">
        <v>553</v>
      </c>
      <c r="AC145" s="66" t="s">
        <v>1453</v>
      </c>
      <c r="AD145" s="85" t="s">
        <v>1454</v>
      </c>
      <c r="AE145" s="84">
        <v>3115367622</v>
      </c>
      <c r="AF145" s="66" t="s">
        <v>1419</v>
      </c>
      <c r="AG145" s="64" t="s">
        <v>1455</v>
      </c>
      <c r="AH145" s="86">
        <v>109200000</v>
      </c>
      <c r="AI145" s="66">
        <v>315</v>
      </c>
      <c r="AJ145" s="66" t="s">
        <v>91</v>
      </c>
      <c r="AK145" s="66" t="s">
        <v>546</v>
      </c>
      <c r="AL145" s="66">
        <f>+VLOOKUP(AK145,LISTAS!$A$921:$C$989,2,0)</f>
        <v>53016476</v>
      </c>
      <c r="AM145" s="66">
        <f>+VLOOKUP(AK145,LISTAS!$A$921:$C$989,3,0)</f>
        <v>5</v>
      </c>
      <c r="AN145" s="65">
        <v>45687</v>
      </c>
      <c r="AO145" s="66">
        <v>16525</v>
      </c>
      <c r="AP145" s="65">
        <v>45691</v>
      </c>
      <c r="AQ145" s="68" t="s">
        <v>93</v>
      </c>
      <c r="AR145" s="181" t="s">
        <v>94</v>
      </c>
      <c r="AS145" s="65">
        <v>45691</v>
      </c>
      <c r="AT145" s="66" t="s">
        <v>95</v>
      </c>
      <c r="AU145" s="66" t="s">
        <v>1456</v>
      </c>
      <c r="AV145" s="65">
        <v>45689</v>
      </c>
      <c r="AW145" s="65">
        <v>45691</v>
      </c>
      <c r="AX145" s="66" t="s">
        <v>97</v>
      </c>
      <c r="AY145" s="65">
        <v>45691</v>
      </c>
      <c r="AZ145" s="66"/>
      <c r="BH145" s="66">
        <f>+AI145+BF145</f>
        <v>315</v>
      </c>
      <c r="BI145" s="87">
        <f>+AH145+BG145</f>
        <v>109200000</v>
      </c>
      <c r="BJ145" s="86">
        <f t="shared" si="8"/>
        <v>10400000</v>
      </c>
      <c r="BK145" s="65">
        <v>46008</v>
      </c>
      <c r="BP145" s="67">
        <f>NETWORKDAYS.INTL(E145,AN145,1,Hoja1!C146:C163)-1</f>
        <v>4</v>
      </c>
      <c r="BR145" s="69" t="b">
        <f t="shared" si="9"/>
        <v>0</v>
      </c>
    </row>
    <row r="146" spans="1:70" s="70" customFormat="1" ht="150" customHeight="1">
      <c r="A146" s="62">
        <v>144</v>
      </c>
      <c r="B146" s="63" t="s">
        <v>1457</v>
      </c>
      <c r="C146" s="60" t="s">
        <v>1458</v>
      </c>
      <c r="D146" s="51" t="s">
        <v>1459</v>
      </c>
      <c r="E146" s="52">
        <v>45684</v>
      </c>
      <c r="F146" s="51" t="s">
        <v>73</v>
      </c>
      <c r="G146" s="66" t="s">
        <v>496</v>
      </c>
      <c r="H146" s="51" t="s">
        <v>74</v>
      </c>
      <c r="I146" s="51" t="s">
        <v>75</v>
      </c>
      <c r="J146" s="51" t="s">
        <v>76</v>
      </c>
      <c r="K146" s="51" t="s">
        <v>248</v>
      </c>
      <c r="L146" s="51" t="s">
        <v>184</v>
      </c>
      <c r="M146" s="51" t="s">
        <v>185</v>
      </c>
      <c r="N146" s="51">
        <v>32425</v>
      </c>
      <c r="O146" s="52">
        <v>45663</v>
      </c>
      <c r="P146" s="54">
        <v>88725000</v>
      </c>
      <c r="Q146" s="51" t="s">
        <v>457</v>
      </c>
      <c r="R146" s="53" t="s">
        <v>81</v>
      </c>
      <c r="S146" s="53" t="s">
        <v>81</v>
      </c>
      <c r="T146" s="53" t="s">
        <v>81</v>
      </c>
      <c r="U146" s="82" t="s">
        <v>1460</v>
      </c>
      <c r="V146" s="55" t="s">
        <v>83</v>
      </c>
      <c r="W146" s="55">
        <v>1018479267</v>
      </c>
      <c r="X146" s="51">
        <v>2</v>
      </c>
      <c r="Y146" s="66" t="s">
        <v>84</v>
      </c>
      <c r="Z146" s="83">
        <v>34959</v>
      </c>
      <c r="AA146" s="84" t="s">
        <v>85</v>
      </c>
      <c r="AB146" s="66" t="s">
        <v>434</v>
      </c>
      <c r="AC146" s="66" t="s">
        <v>445</v>
      </c>
      <c r="AD146" s="85" t="s">
        <v>1461</v>
      </c>
      <c r="AE146" s="84">
        <v>3138792086</v>
      </c>
      <c r="AF146" s="66" t="s">
        <v>1462</v>
      </c>
      <c r="AG146" s="64" t="s">
        <v>1463</v>
      </c>
      <c r="AH146" s="86">
        <v>88725000</v>
      </c>
      <c r="AI146" s="66">
        <v>315</v>
      </c>
      <c r="AJ146" s="66" t="s">
        <v>91</v>
      </c>
      <c r="AK146" s="66" t="s">
        <v>1114</v>
      </c>
      <c r="AL146" s="66">
        <f>+VLOOKUP(AK146,LISTAS!$A$921:$C$989,2,0)</f>
        <v>7722196</v>
      </c>
      <c r="AM146" s="66">
        <f>+VLOOKUP(AK146,LISTAS!$A$921:$C$989,3,0)</f>
        <v>9</v>
      </c>
      <c r="AN146" s="65">
        <v>45691</v>
      </c>
      <c r="AO146" s="66">
        <v>17525</v>
      </c>
      <c r="AP146" s="65">
        <v>45692</v>
      </c>
      <c r="AQ146" s="68" t="s">
        <v>93</v>
      </c>
      <c r="AR146" s="181" t="s">
        <v>94</v>
      </c>
      <c r="AS146" s="65">
        <v>45691</v>
      </c>
      <c r="AT146" s="66" t="s">
        <v>163</v>
      </c>
      <c r="AU146" s="66" t="s">
        <v>1464</v>
      </c>
      <c r="AV146" s="65">
        <v>45688</v>
      </c>
      <c r="AW146" s="65">
        <v>45692</v>
      </c>
      <c r="AX146" s="66" t="s">
        <v>97</v>
      </c>
      <c r="AY146" s="65">
        <v>45692</v>
      </c>
      <c r="AZ146" s="66"/>
      <c r="BH146" s="66">
        <f>+AI146+BF146</f>
        <v>315</v>
      </c>
      <c r="BI146" s="87">
        <f>+AH146+BG146</f>
        <v>88725000</v>
      </c>
      <c r="BJ146" s="86">
        <f t="shared" si="8"/>
        <v>8450000</v>
      </c>
      <c r="BK146" s="65">
        <v>46009</v>
      </c>
      <c r="BP146" s="67">
        <f>NETWORKDAYS.INTL(E146,AN146,1,Hoja1!C147:C164)-1</f>
        <v>5</v>
      </c>
      <c r="BR146" s="69" t="b">
        <f t="shared" si="9"/>
        <v>0</v>
      </c>
    </row>
    <row r="147" spans="1:70" s="70" customFormat="1" ht="150" customHeight="1">
      <c r="A147" s="62">
        <v>145</v>
      </c>
      <c r="B147" s="63" t="s">
        <v>1465</v>
      </c>
      <c r="C147" s="60" t="s">
        <v>1466</v>
      </c>
      <c r="D147" s="51" t="s">
        <v>1467</v>
      </c>
      <c r="E147" s="52">
        <v>45681</v>
      </c>
      <c r="F147" s="51" t="s">
        <v>73</v>
      </c>
      <c r="G147" s="66" t="s">
        <v>779</v>
      </c>
      <c r="H147" s="51" t="s">
        <v>74</v>
      </c>
      <c r="I147" s="51" t="s">
        <v>75</v>
      </c>
      <c r="J147" s="51" t="s">
        <v>76</v>
      </c>
      <c r="K147" s="51" t="s">
        <v>183</v>
      </c>
      <c r="L147" s="51" t="s">
        <v>612</v>
      </c>
      <c r="M147" s="51" t="s">
        <v>79</v>
      </c>
      <c r="N147" s="51">
        <v>29325</v>
      </c>
      <c r="O147" s="52">
        <v>45663</v>
      </c>
      <c r="P147" s="54">
        <v>78487500</v>
      </c>
      <c r="Q147" s="51" t="s">
        <v>80</v>
      </c>
      <c r="R147" s="53" t="s">
        <v>81</v>
      </c>
      <c r="S147" s="53" t="s">
        <v>81</v>
      </c>
      <c r="T147" s="53" t="s">
        <v>81</v>
      </c>
      <c r="U147" s="82" t="s">
        <v>1468</v>
      </c>
      <c r="V147" s="55" t="s">
        <v>83</v>
      </c>
      <c r="W147" s="55">
        <v>1002802874</v>
      </c>
      <c r="X147" s="51">
        <v>0</v>
      </c>
      <c r="Y147" s="66" t="s">
        <v>112</v>
      </c>
      <c r="Z147" s="83">
        <v>32630</v>
      </c>
      <c r="AA147" s="84" t="s">
        <v>85</v>
      </c>
      <c r="AB147" s="66" t="s">
        <v>1253</v>
      </c>
      <c r="AC147" s="66" t="s">
        <v>87</v>
      </c>
      <c r="AD147" s="85" t="s">
        <v>1469</v>
      </c>
      <c r="AE147" s="84">
        <v>3187660603</v>
      </c>
      <c r="AF147" s="66" t="s">
        <v>1470</v>
      </c>
      <c r="AG147" s="64" t="s">
        <v>1471</v>
      </c>
      <c r="AH147" s="86">
        <v>78487500</v>
      </c>
      <c r="AI147" s="66">
        <v>315</v>
      </c>
      <c r="AJ147" s="66" t="s">
        <v>91</v>
      </c>
      <c r="AK147" s="66" t="s">
        <v>618</v>
      </c>
      <c r="AL147" s="66">
        <f>+VLOOKUP(AK147,LISTAS!$A$921:$C$989,2,0)</f>
        <v>52153551</v>
      </c>
      <c r="AM147" s="66">
        <f>+VLOOKUP(AK147,LISTAS!$A$921:$C$989,3,0)</f>
        <v>2</v>
      </c>
      <c r="AN147" s="65">
        <v>45691</v>
      </c>
      <c r="AO147" s="66">
        <v>16825</v>
      </c>
      <c r="AP147" s="65">
        <v>45692</v>
      </c>
      <c r="AQ147" s="68" t="s">
        <v>93</v>
      </c>
      <c r="AR147" s="181" t="s">
        <v>94</v>
      </c>
      <c r="AS147" s="65">
        <v>45691</v>
      </c>
      <c r="AT147" s="66" t="s">
        <v>95</v>
      </c>
      <c r="AU147" s="66" t="s">
        <v>1472</v>
      </c>
      <c r="AV147" s="65">
        <v>45691</v>
      </c>
      <c r="AW147" s="65">
        <v>45693</v>
      </c>
      <c r="AX147" s="66" t="s">
        <v>97</v>
      </c>
      <c r="AY147" s="65">
        <v>45693</v>
      </c>
      <c r="AZ147" s="66"/>
      <c r="BH147" s="66">
        <f>+AI147+BF147</f>
        <v>315</v>
      </c>
      <c r="BI147" s="87">
        <f>+AH147+BG147</f>
        <v>78487500</v>
      </c>
      <c r="BJ147" s="86">
        <f t="shared" si="8"/>
        <v>7475000</v>
      </c>
      <c r="BK147" s="65">
        <v>46010</v>
      </c>
      <c r="BP147" s="67">
        <f>NETWORKDAYS.INTL(E147,AN147,1,Hoja1!C148:C165)-1</f>
        <v>6</v>
      </c>
      <c r="BQ147" s="70" t="s">
        <v>953</v>
      </c>
      <c r="BR147" s="69" t="b">
        <f t="shared" si="9"/>
        <v>0</v>
      </c>
    </row>
    <row r="148" spans="1:70" s="70" customFormat="1" ht="150" customHeight="1">
      <c r="A148" s="62">
        <v>146</v>
      </c>
      <c r="B148" s="63" t="s">
        <v>1473</v>
      </c>
      <c r="C148" s="60" t="s">
        <v>1474</v>
      </c>
      <c r="D148" s="51" t="s">
        <v>1475</v>
      </c>
      <c r="E148" s="52">
        <v>45681</v>
      </c>
      <c r="F148" s="51" t="s">
        <v>73</v>
      </c>
      <c r="G148" s="66">
        <v>70131700</v>
      </c>
      <c r="H148" s="51" t="s">
        <v>74</v>
      </c>
      <c r="I148" s="51" t="s">
        <v>75</v>
      </c>
      <c r="J148" s="51" t="s">
        <v>76</v>
      </c>
      <c r="K148" s="51" t="s">
        <v>298</v>
      </c>
      <c r="L148" s="51" t="s">
        <v>855</v>
      </c>
      <c r="M148" s="51" t="s">
        <v>856</v>
      </c>
      <c r="N148" s="51">
        <v>31525</v>
      </c>
      <c r="O148" s="52">
        <v>45663</v>
      </c>
      <c r="P148" s="54">
        <v>104000000</v>
      </c>
      <c r="Q148" s="51" t="s">
        <v>1476</v>
      </c>
      <c r="R148" s="53" t="s">
        <v>81</v>
      </c>
      <c r="S148" s="53" t="s">
        <v>81</v>
      </c>
      <c r="T148" s="53" t="s">
        <v>81</v>
      </c>
      <c r="U148" s="82" t="s">
        <v>1477</v>
      </c>
      <c r="V148" s="55" t="s">
        <v>83</v>
      </c>
      <c r="W148" s="55">
        <v>35522794</v>
      </c>
      <c r="X148" s="51">
        <v>7</v>
      </c>
      <c r="Y148" s="66" t="s">
        <v>84</v>
      </c>
      <c r="Z148" s="83">
        <v>25581</v>
      </c>
      <c r="AA148" s="84" t="s">
        <v>85</v>
      </c>
      <c r="AB148" s="66" t="s">
        <v>529</v>
      </c>
      <c r="AC148" s="66" t="s">
        <v>1478</v>
      </c>
      <c r="AD148" s="85" t="s">
        <v>1479</v>
      </c>
      <c r="AE148" s="84">
        <v>3223820109</v>
      </c>
      <c r="AF148" s="66" t="s">
        <v>1480</v>
      </c>
      <c r="AG148" s="64" t="s">
        <v>1481</v>
      </c>
      <c r="AH148" s="86">
        <v>104000000</v>
      </c>
      <c r="AI148" s="66">
        <v>300</v>
      </c>
      <c r="AJ148" s="66" t="s">
        <v>91</v>
      </c>
      <c r="AK148" s="66" t="s">
        <v>1482</v>
      </c>
      <c r="AL148" s="66">
        <f>+VLOOKUP(AK148,LISTAS!$A$921:$C$989,2,0)</f>
        <v>98633349</v>
      </c>
      <c r="AM148" s="66">
        <f>+VLOOKUP(AK148,LISTAS!$A$921:$C$989,3,0)</f>
        <v>8</v>
      </c>
      <c r="AN148" s="65">
        <v>45691</v>
      </c>
      <c r="AO148" s="66">
        <v>19325</v>
      </c>
      <c r="AP148" s="65">
        <v>45692</v>
      </c>
      <c r="AQ148" s="68" t="s">
        <v>93</v>
      </c>
      <c r="AR148" s="181" t="s">
        <v>94</v>
      </c>
      <c r="AS148" s="65">
        <v>45691</v>
      </c>
      <c r="AT148" s="66" t="s">
        <v>95</v>
      </c>
      <c r="AU148" s="66" t="s">
        <v>1483</v>
      </c>
      <c r="AV148" s="65">
        <v>45688</v>
      </c>
      <c r="AW148" s="65">
        <v>45692</v>
      </c>
      <c r="AX148" s="66" t="s">
        <v>97</v>
      </c>
      <c r="AY148" s="65">
        <v>45692</v>
      </c>
      <c r="AZ148" s="66"/>
      <c r="BH148" s="66">
        <f>+AI148+BF148</f>
        <v>300</v>
      </c>
      <c r="BI148" s="87">
        <f>+AH148+BG148</f>
        <v>104000000</v>
      </c>
      <c r="BJ148" s="86">
        <f t="shared" si="8"/>
        <v>10400000</v>
      </c>
      <c r="BK148" s="65">
        <v>45994</v>
      </c>
      <c r="BP148" s="67">
        <f>NETWORKDAYS.INTL(E148,AN148,1,Hoja1!C149:C166)-1</f>
        <v>6</v>
      </c>
      <c r="BQ148" s="70" t="s">
        <v>953</v>
      </c>
      <c r="BR148" s="69" t="b">
        <f t="shared" si="9"/>
        <v>0</v>
      </c>
    </row>
    <row r="149" spans="1:70" s="70" customFormat="1" ht="150" customHeight="1">
      <c r="A149" s="62">
        <v>147</v>
      </c>
      <c r="B149" s="63" t="s">
        <v>1484</v>
      </c>
      <c r="C149" s="60" t="s">
        <v>1485</v>
      </c>
      <c r="D149" s="51" t="s">
        <v>1486</v>
      </c>
      <c r="E149" s="52">
        <v>45680</v>
      </c>
      <c r="F149" s="51" t="s">
        <v>73</v>
      </c>
      <c r="G149" s="66">
        <v>70131700</v>
      </c>
      <c r="H149" s="51" t="s">
        <v>74</v>
      </c>
      <c r="I149" s="51" t="s">
        <v>75</v>
      </c>
      <c r="J149" s="51" t="s">
        <v>76</v>
      </c>
      <c r="K149" s="51" t="s">
        <v>298</v>
      </c>
      <c r="L149" s="51" t="s">
        <v>855</v>
      </c>
      <c r="M149" s="51" t="s">
        <v>856</v>
      </c>
      <c r="N149" s="51">
        <v>28125</v>
      </c>
      <c r="O149" s="52">
        <v>45663</v>
      </c>
      <c r="P149" s="54">
        <v>110500000</v>
      </c>
      <c r="Q149" s="51" t="s">
        <v>540</v>
      </c>
      <c r="R149" s="53" t="s">
        <v>81</v>
      </c>
      <c r="S149" s="53" t="s">
        <v>81</v>
      </c>
      <c r="T149" s="53" t="s">
        <v>81</v>
      </c>
      <c r="U149" s="82" t="s">
        <v>1487</v>
      </c>
      <c r="V149" s="55" t="s">
        <v>83</v>
      </c>
      <c r="W149" s="55">
        <v>52021428</v>
      </c>
      <c r="X149" s="51">
        <v>8</v>
      </c>
      <c r="Y149" s="66" t="s">
        <v>84</v>
      </c>
      <c r="Z149" s="83">
        <v>25912</v>
      </c>
      <c r="AA149" s="84" t="s">
        <v>85</v>
      </c>
      <c r="AB149" s="66" t="s">
        <v>542</v>
      </c>
      <c r="AC149" s="66" t="s">
        <v>1488</v>
      </c>
      <c r="AD149" s="85" t="s">
        <v>1489</v>
      </c>
      <c r="AE149" s="84">
        <v>3112362879</v>
      </c>
      <c r="AF149" s="66" t="s">
        <v>1490</v>
      </c>
      <c r="AG149" s="64" t="s">
        <v>1491</v>
      </c>
      <c r="AH149" s="86">
        <v>110500000</v>
      </c>
      <c r="AI149" s="66">
        <v>300</v>
      </c>
      <c r="AJ149" s="66" t="s">
        <v>91</v>
      </c>
      <c r="AK149" s="66" t="s">
        <v>1492</v>
      </c>
      <c r="AL149" s="66">
        <f>+VLOOKUP(AK149,LISTAS!$A$921:$C$989,2,0)</f>
        <v>1031126742</v>
      </c>
      <c r="AM149" s="66">
        <f>+VLOOKUP(AK149,LISTAS!$A$921:$C$989,3,0)</f>
        <v>2</v>
      </c>
      <c r="AN149" s="65">
        <v>45691</v>
      </c>
      <c r="AO149" s="66">
        <v>19425</v>
      </c>
      <c r="AP149" s="65">
        <v>45692</v>
      </c>
      <c r="AQ149" s="68" t="s">
        <v>93</v>
      </c>
      <c r="AR149" s="181" t="s">
        <v>94</v>
      </c>
      <c r="AS149" s="65">
        <v>45691</v>
      </c>
      <c r="AT149" s="66" t="s">
        <v>95</v>
      </c>
      <c r="AU149" s="66" t="s">
        <v>1493</v>
      </c>
      <c r="AV149" s="65">
        <v>45691</v>
      </c>
      <c r="AW149" s="65">
        <v>45692</v>
      </c>
      <c r="AX149" s="66" t="s">
        <v>97</v>
      </c>
      <c r="AY149" s="65">
        <v>45692</v>
      </c>
      <c r="AZ149" s="66"/>
      <c r="BH149" s="66">
        <f>+AI149+BF149</f>
        <v>300</v>
      </c>
      <c r="BI149" s="87">
        <f>+AH149+BG149</f>
        <v>110500000</v>
      </c>
      <c r="BJ149" s="86">
        <f t="shared" ref="BJ149:BJ180" si="10">+BI149/(BH149/30)</f>
        <v>11050000</v>
      </c>
      <c r="BK149" s="65">
        <v>45994</v>
      </c>
      <c r="BP149" s="67">
        <f>NETWORKDAYS.INTL(E149,AN149,1,Hoja1!C150:C167)-1</f>
        <v>7</v>
      </c>
      <c r="BQ149" s="70" t="s">
        <v>953</v>
      </c>
      <c r="BR149" s="69" t="b">
        <f t="shared" si="9"/>
        <v>0</v>
      </c>
    </row>
    <row r="150" spans="1:70" s="70" customFormat="1" ht="150" customHeight="1">
      <c r="A150" s="62">
        <v>148</v>
      </c>
      <c r="B150" s="63" t="s">
        <v>1494</v>
      </c>
      <c r="C150" s="60" t="s">
        <v>1495</v>
      </c>
      <c r="D150" s="51" t="s">
        <v>1496</v>
      </c>
      <c r="E150" s="52">
        <v>45681</v>
      </c>
      <c r="F150" s="51" t="s">
        <v>73</v>
      </c>
      <c r="G150" s="66">
        <v>70131700</v>
      </c>
      <c r="H150" s="51" t="s">
        <v>74</v>
      </c>
      <c r="I150" s="51" t="s">
        <v>75</v>
      </c>
      <c r="J150" s="51" t="s">
        <v>76</v>
      </c>
      <c r="K150" s="51" t="s">
        <v>298</v>
      </c>
      <c r="L150" s="51" t="s">
        <v>855</v>
      </c>
      <c r="M150" s="51" t="s">
        <v>856</v>
      </c>
      <c r="N150" s="51">
        <v>27325</v>
      </c>
      <c r="O150" s="52">
        <v>45663</v>
      </c>
      <c r="P150" s="54">
        <v>104000000</v>
      </c>
      <c r="Q150" s="51" t="s">
        <v>540</v>
      </c>
      <c r="R150" s="53" t="s">
        <v>81</v>
      </c>
      <c r="S150" s="53" t="s">
        <v>81</v>
      </c>
      <c r="T150" s="53" t="s">
        <v>81</v>
      </c>
      <c r="U150" s="82" t="s">
        <v>1497</v>
      </c>
      <c r="V150" s="55" t="s">
        <v>83</v>
      </c>
      <c r="W150" s="55">
        <v>52170401</v>
      </c>
      <c r="X150" s="51">
        <v>8</v>
      </c>
      <c r="Y150" s="66" t="s">
        <v>84</v>
      </c>
      <c r="Z150" s="83">
        <v>27527</v>
      </c>
      <c r="AA150" s="84" t="s">
        <v>85</v>
      </c>
      <c r="AB150" s="66" t="s">
        <v>1498</v>
      </c>
      <c r="AC150" s="66" t="s">
        <v>1499</v>
      </c>
      <c r="AD150" s="85" t="s">
        <v>1500</v>
      </c>
      <c r="AE150" s="84">
        <v>3142206916</v>
      </c>
      <c r="AF150" s="66" t="s">
        <v>1501</v>
      </c>
      <c r="AG150" s="64" t="s">
        <v>1502</v>
      </c>
      <c r="AH150" s="86">
        <v>104000000</v>
      </c>
      <c r="AI150" s="66">
        <v>300</v>
      </c>
      <c r="AJ150" s="66" t="s">
        <v>91</v>
      </c>
      <c r="AK150" s="66" t="s">
        <v>1364</v>
      </c>
      <c r="AL150" s="66">
        <f>+VLOOKUP(AK150,LISTAS!$A$921:$C$989,2,0)</f>
        <v>80041434</v>
      </c>
      <c r="AM150" s="66">
        <f>+VLOOKUP(AK150,LISTAS!$A$921:$C$989,3,0)</f>
        <v>1</v>
      </c>
      <c r="AN150" s="65">
        <v>45691</v>
      </c>
      <c r="AO150" s="66">
        <v>19225</v>
      </c>
      <c r="AP150" s="65">
        <v>45692</v>
      </c>
      <c r="AQ150" s="68" t="s">
        <v>93</v>
      </c>
      <c r="AR150" s="181" t="s">
        <v>94</v>
      </c>
      <c r="AS150" s="65">
        <v>45691</v>
      </c>
      <c r="AT150" s="66" t="s">
        <v>95</v>
      </c>
      <c r="AU150" s="66" t="s">
        <v>1503</v>
      </c>
      <c r="AV150" s="65" t="s">
        <v>1504</v>
      </c>
      <c r="AW150" s="65" t="s">
        <v>1505</v>
      </c>
      <c r="AX150" s="66" t="s">
        <v>97</v>
      </c>
      <c r="AY150" s="65">
        <v>45693</v>
      </c>
      <c r="AZ150" s="66"/>
      <c r="BH150" s="66">
        <f>+AI150+BF150</f>
        <v>300</v>
      </c>
      <c r="BI150" s="87">
        <f>+AH150+BG150</f>
        <v>104000000</v>
      </c>
      <c r="BJ150" s="86">
        <f t="shared" si="10"/>
        <v>10400000</v>
      </c>
      <c r="BK150" s="65">
        <v>45995</v>
      </c>
      <c r="BP150" s="67">
        <f>NETWORKDAYS.INTL(E150,AN150,1,Hoja1!C151:C168)-1</f>
        <v>6</v>
      </c>
      <c r="BQ150" s="70" t="s">
        <v>953</v>
      </c>
      <c r="BR150" s="69" t="b">
        <f t="shared" si="9"/>
        <v>0</v>
      </c>
    </row>
    <row r="151" spans="1:70" s="70" customFormat="1" ht="150" customHeight="1">
      <c r="A151" s="62">
        <v>149</v>
      </c>
      <c r="B151" s="63" t="s">
        <v>1506</v>
      </c>
      <c r="C151" s="60" t="s">
        <v>1507</v>
      </c>
      <c r="D151" s="51" t="s">
        <v>1508</v>
      </c>
      <c r="E151" s="52">
        <v>45681</v>
      </c>
      <c r="F151" s="51" t="s">
        <v>73</v>
      </c>
      <c r="G151" s="66">
        <v>70131700</v>
      </c>
      <c r="H151" s="51" t="s">
        <v>74</v>
      </c>
      <c r="I151" s="51" t="s">
        <v>75</v>
      </c>
      <c r="J151" s="51" t="s">
        <v>76</v>
      </c>
      <c r="K151" s="51" t="s">
        <v>298</v>
      </c>
      <c r="L151" s="51" t="s">
        <v>855</v>
      </c>
      <c r="M151" s="51" t="s">
        <v>856</v>
      </c>
      <c r="N151" s="51">
        <v>39225</v>
      </c>
      <c r="O151" s="52">
        <v>45663</v>
      </c>
      <c r="P151" s="54">
        <v>97500000</v>
      </c>
      <c r="Q151" s="51" t="s">
        <v>857</v>
      </c>
      <c r="R151" s="53" t="s">
        <v>81</v>
      </c>
      <c r="S151" s="53" t="s">
        <v>81</v>
      </c>
      <c r="T151" s="53" t="s">
        <v>81</v>
      </c>
      <c r="U151" s="82" t="s">
        <v>1509</v>
      </c>
      <c r="V151" s="55" t="s">
        <v>83</v>
      </c>
      <c r="W151" s="55">
        <v>1014187064</v>
      </c>
      <c r="X151" s="51">
        <v>6</v>
      </c>
      <c r="Y151" s="66" t="s">
        <v>112</v>
      </c>
      <c r="Z151" s="83">
        <v>31991</v>
      </c>
      <c r="AA151" s="84" t="s">
        <v>85</v>
      </c>
      <c r="AB151" s="66" t="s">
        <v>529</v>
      </c>
      <c r="AC151" s="66" t="s">
        <v>435</v>
      </c>
      <c r="AD151" s="85" t="s">
        <v>1510</v>
      </c>
      <c r="AE151" s="84">
        <v>3133982007</v>
      </c>
      <c r="AF151" s="66" t="s">
        <v>1511</v>
      </c>
      <c r="AG151" s="64" t="s">
        <v>1512</v>
      </c>
      <c r="AH151" s="86">
        <v>97500000</v>
      </c>
      <c r="AI151" s="66">
        <v>300</v>
      </c>
      <c r="AJ151" s="66" t="s">
        <v>91</v>
      </c>
      <c r="AK151" s="66" t="s">
        <v>925</v>
      </c>
      <c r="AL151" s="66">
        <f>+VLOOKUP(AK151,LISTAS!$A$921:$C$989,2,0)</f>
        <v>79806884</v>
      </c>
      <c r="AM151" s="66">
        <f>+VLOOKUP(AK151,LISTAS!$A$921:$C$989,3,0)</f>
        <v>1</v>
      </c>
      <c r="AN151" s="65">
        <v>45691</v>
      </c>
      <c r="AO151" s="66">
        <v>19125</v>
      </c>
      <c r="AP151" s="65">
        <v>45692</v>
      </c>
      <c r="AQ151" s="68" t="s">
        <v>93</v>
      </c>
      <c r="AR151" s="181" t="s">
        <v>94</v>
      </c>
      <c r="AS151" s="65">
        <v>45691</v>
      </c>
      <c r="AT151" s="66" t="s">
        <v>95</v>
      </c>
      <c r="AU151" s="66" t="s">
        <v>1513</v>
      </c>
      <c r="AV151" s="65">
        <v>45692</v>
      </c>
      <c r="AW151" s="65">
        <v>45693</v>
      </c>
      <c r="AX151" s="66" t="s">
        <v>97</v>
      </c>
      <c r="AY151" s="65">
        <v>45693</v>
      </c>
      <c r="AZ151" s="66"/>
      <c r="BH151" s="66">
        <f>+AI151+BF151</f>
        <v>300</v>
      </c>
      <c r="BI151" s="87">
        <f>+AH151+BG151</f>
        <v>97500000</v>
      </c>
      <c r="BJ151" s="86">
        <f t="shared" si="10"/>
        <v>9750000</v>
      </c>
      <c r="BK151" s="65">
        <v>45995</v>
      </c>
      <c r="BP151" s="67">
        <f>NETWORKDAYS.INTL(E151,AN151,1,Hoja1!C152:C169)-1</f>
        <v>6</v>
      </c>
      <c r="BQ151" s="70" t="s">
        <v>953</v>
      </c>
      <c r="BR151" s="69" t="b">
        <f t="shared" si="9"/>
        <v>0</v>
      </c>
    </row>
    <row r="152" spans="1:70" s="70" customFormat="1" ht="150" customHeight="1">
      <c r="A152" s="62">
        <v>150</v>
      </c>
      <c r="B152" s="63" t="s">
        <v>1514</v>
      </c>
      <c r="C152" s="60" t="s">
        <v>1515</v>
      </c>
      <c r="D152" s="51" t="s">
        <v>1516</v>
      </c>
      <c r="E152" s="52">
        <v>45680</v>
      </c>
      <c r="F152" s="51" t="s">
        <v>73</v>
      </c>
      <c r="G152" s="66">
        <v>70131700</v>
      </c>
      <c r="H152" s="51" t="s">
        <v>74</v>
      </c>
      <c r="I152" s="51" t="s">
        <v>75</v>
      </c>
      <c r="J152" s="51" t="s">
        <v>76</v>
      </c>
      <c r="K152" s="51" t="s">
        <v>298</v>
      </c>
      <c r="L152" s="51" t="s">
        <v>855</v>
      </c>
      <c r="M152" s="51" t="s">
        <v>856</v>
      </c>
      <c r="N152" s="51">
        <v>32325</v>
      </c>
      <c r="O152" s="52">
        <v>45663</v>
      </c>
      <c r="P152" s="54">
        <v>110500000</v>
      </c>
      <c r="Q152" s="51" t="s">
        <v>1476</v>
      </c>
      <c r="R152" s="53" t="s">
        <v>81</v>
      </c>
      <c r="S152" s="53" t="s">
        <v>81</v>
      </c>
      <c r="T152" s="53" t="s">
        <v>81</v>
      </c>
      <c r="U152" s="82" t="s">
        <v>1517</v>
      </c>
      <c r="V152" s="55" t="s">
        <v>83</v>
      </c>
      <c r="W152" s="55">
        <v>78745436</v>
      </c>
      <c r="X152" s="51">
        <v>9</v>
      </c>
      <c r="Y152" s="66" t="s">
        <v>112</v>
      </c>
      <c r="Z152" s="83">
        <v>27457</v>
      </c>
      <c r="AA152" s="84" t="s">
        <v>85</v>
      </c>
      <c r="AB152" s="66" t="s">
        <v>1518</v>
      </c>
      <c r="AC152" s="66" t="s">
        <v>1519</v>
      </c>
      <c r="AD152" s="85" t="s">
        <v>1520</v>
      </c>
      <c r="AE152" s="84">
        <v>3235912098</v>
      </c>
      <c r="AF152" s="66" t="s">
        <v>1521</v>
      </c>
      <c r="AG152" s="64" t="s">
        <v>1522</v>
      </c>
      <c r="AH152" s="86">
        <v>110500000</v>
      </c>
      <c r="AI152" s="66">
        <v>300</v>
      </c>
      <c r="AJ152" s="66" t="s">
        <v>91</v>
      </c>
      <c r="AK152" s="66" t="s">
        <v>1482</v>
      </c>
      <c r="AL152" s="66">
        <f>+VLOOKUP(AK152,LISTAS!$A$921:$C$989,2,0)</f>
        <v>98633349</v>
      </c>
      <c r="AM152" s="66">
        <f>+VLOOKUP(AK152,LISTAS!$A$921:$C$989,3,0)</f>
        <v>8</v>
      </c>
      <c r="AN152" s="65">
        <v>45691</v>
      </c>
      <c r="AO152" s="66">
        <v>19625</v>
      </c>
      <c r="AP152" s="65">
        <v>45692</v>
      </c>
      <c r="AQ152" s="68" t="s">
        <v>93</v>
      </c>
      <c r="AR152" s="181" t="s">
        <v>94</v>
      </c>
      <c r="AS152" s="65">
        <v>45691</v>
      </c>
      <c r="AT152" s="66" t="s">
        <v>95</v>
      </c>
      <c r="AU152" s="66" t="s">
        <v>1523</v>
      </c>
      <c r="AV152" s="65">
        <v>45692</v>
      </c>
      <c r="AW152" s="65">
        <v>45692</v>
      </c>
      <c r="AX152" s="66" t="s">
        <v>97</v>
      </c>
      <c r="AY152" s="65">
        <v>45692</v>
      </c>
      <c r="AZ152" s="66"/>
      <c r="BH152" s="66">
        <f>+AI152+BF152</f>
        <v>300</v>
      </c>
      <c r="BI152" s="87">
        <f>+AH152+BG152</f>
        <v>110500000</v>
      </c>
      <c r="BJ152" s="86">
        <f t="shared" si="10"/>
        <v>11050000</v>
      </c>
      <c r="BK152" s="65">
        <v>45994</v>
      </c>
      <c r="BP152" s="67">
        <f>NETWORKDAYS.INTL(E152,AN152,1,Hoja1!C153:C170)-1</f>
        <v>7</v>
      </c>
      <c r="BQ152" s="70" t="s">
        <v>953</v>
      </c>
      <c r="BR152" s="69" t="b">
        <f t="shared" si="9"/>
        <v>0</v>
      </c>
    </row>
    <row r="153" spans="1:70" s="70" customFormat="1" ht="150" customHeight="1">
      <c r="A153" s="62">
        <v>151</v>
      </c>
      <c r="B153" s="63" t="s">
        <v>1524</v>
      </c>
      <c r="C153" s="60" t="s">
        <v>1525</v>
      </c>
      <c r="D153" s="51" t="s">
        <v>1526</v>
      </c>
      <c r="E153" s="52">
        <v>45681</v>
      </c>
      <c r="F153" s="51" t="s">
        <v>73</v>
      </c>
      <c r="G153" s="66" t="s">
        <v>1527</v>
      </c>
      <c r="H153" s="51" t="s">
        <v>74</v>
      </c>
      <c r="I153" s="51" t="s">
        <v>75</v>
      </c>
      <c r="J153" s="51" t="s">
        <v>76</v>
      </c>
      <c r="K153" s="51" t="s">
        <v>183</v>
      </c>
      <c r="L153" s="51" t="s">
        <v>612</v>
      </c>
      <c r="M153" s="51" t="s">
        <v>79</v>
      </c>
      <c r="N153" s="51">
        <v>27225</v>
      </c>
      <c r="O153" s="52">
        <v>45663</v>
      </c>
      <c r="P153" s="54">
        <v>95550000</v>
      </c>
      <c r="Q153" s="51" t="s">
        <v>80</v>
      </c>
      <c r="R153" s="53" t="s">
        <v>81</v>
      </c>
      <c r="S153" s="53" t="s">
        <v>81</v>
      </c>
      <c r="T153" s="53" t="s">
        <v>81</v>
      </c>
      <c r="U153" s="82" t="s">
        <v>1528</v>
      </c>
      <c r="V153" s="55" t="s">
        <v>83</v>
      </c>
      <c r="W153" s="55">
        <v>79662366</v>
      </c>
      <c r="X153" s="51">
        <v>6</v>
      </c>
      <c r="Y153" s="66" t="s">
        <v>112</v>
      </c>
      <c r="Z153" s="83">
        <v>27554</v>
      </c>
      <c r="AA153" s="84" t="s">
        <v>85</v>
      </c>
      <c r="AB153" s="66" t="s">
        <v>614</v>
      </c>
      <c r="AC153" s="66" t="s">
        <v>1529</v>
      </c>
      <c r="AD153" s="85" t="s">
        <v>1530</v>
      </c>
      <c r="AE153" s="84">
        <v>3202355033</v>
      </c>
      <c r="AF153" s="66" t="s">
        <v>1531</v>
      </c>
      <c r="AG153" s="64" t="s">
        <v>1532</v>
      </c>
      <c r="AH153" s="86">
        <v>95550000</v>
      </c>
      <c r="AI153" s="66">
        <v>315</v>
      </c>
      <c r="AJ153" s="66" t="s">
        <v>91</v>
      </c>
      <c r="AK153" s="66" t="s">
        <v>618</v>
      </c>
      <c r="AL153" s="66">
        <f>+VLOOKUP(AK153,LISTAS!$A$921:$C$989,2,0)</f>
        <v>52153551</v>
      </c>
      <c r="AM153" s="66">
        <f>+VLOOKUP(AK153,LISTAS!$A$921:$C$989,3,0)</f>
        <v>2</v>
      </c>
      <c r="AN153" s="65">
        <v>45691</v>
      </c>
      <c r="AO153" s="66">
        <v>16925</v>
      </c>
      <c r="AP153" s="65">
        <v>45692</v>
      </c>
      <c r="AQ153" s="68" t="s">
        <v>93</v>
      </c>
      <c r="AR153" s="181" t="s">
        <v>94</v>
      </c>
      <c r="AS153" s="65">
        <v>45691</v>
      </c>
      <c r="AT153" s="66" t="s">
        <v>95</v>
      </c>
      <c r="AU153" s="66" t="s">
        <v>1533</v>
      </c>
      <c r="AV153" s="65">
        <v>45692</v>
      </c>
      <c r="AW153" s="65">
        <v>45692</v>
      </c>
      <c r="AX153" s="66" t="s">
        <v>97</v>
      </c>
      <c r="AY153" s="65">
        <v>45692</v>
      </c>
      <c r="AZ153" s="66"/>
      <c r="BH153" s="66">
        <f>+AI153+BF153</f>
        <v>315</v>
      </c>
      <c r="BI153" s="87">
        <f>+AH153+BG153</f>
        <v>95550000</v>
      </c>
      <c r="BJ153" s="86">
        <f t="shared" si="10"/>
        <v>9100000</v>
      </c>
      <c r="BK153" s="65">
        <v>46009</v>
      </c>
      <c r="BP153" s="67">
        <f>NETWORKDAYS.INTL(E153,AN153,1,Hoja1!C154:C171)-1</f>
        <v>6</v>
      </c>
      <c r="BQ153" s="70" t="s">
        <v>953</v>
      </c>
      <c r="BR153" s="69" t="b">
        <f t="shared" si="9"/>
        <v>0</v>
      </c>
    </row>
    <row r="154" spans="1:70" s="70" customFormat="1" ht="150" customHeight="1">
      <c r="A154" s="62">
        <v>152</v>
      </c>
      <c r="B154" s="63" t="s">
        <v>1534</v>
      </c>
      <c r="C154" s="60" t="s">
        <v>1535</v>
      </c>
      <c r="D154" s="51" t="s">
        <v>1536</v>
      </c>
      <c r="E154" s="52">
        <v>45681</v>
      </c>
      <c r="F154" s="51" t="s">
        <v>73</v>
      </c>
      <c r="G154" s="66" t="s">
        <v>1537</v>
      </c>
      <c r="H154" s="51" t="s">
        <v>74</v>
      </c>
      <c r="I154" s="51" t="s">
        <v>75</v>
      </c>
      <c r="J154" s="51" t="s">
        <v>76</v>
      </c>
      <c r="K154" s="51" t="s">
        <v>183</v>
      </c>
      <c r="L154" s="51" t="s">
        <v>612</v>
      </c>
      <c r="M154" s="51" t="s">
        <v>79</v>
      </c>
      <c r="N154" s="51">
        <v>25425</v>
      </c>
      <c r="O154" s="52">
        <v>45663</v>
      </c>
      <c r="P154" s="54">
        <v>58500000</v>
      </c>
      <c r="Q154" s="51" t="s">
        <v>80</v>
      </c>
      <c r="R154" s="53" t="s">
        <v>81</v>
      </c>
      <c r="S154" s="53" t="s">
        <v>81</v>
      </c>
      <c r="T154" s="53" t="s">
        <v>81</v>
      </c>
      <c r="U154" s="82" t="s">
        <v>1538</v>
      </c>
      <c r="V154" s="55" t="s">
        <v>83</v>
      </c>
      <c r="W154" s="55">
        <v>53105027</v>
      </c>
      <c r="X154" s="51">
        <v>3</v>
      </c>
      <c r="Y154" s="66" t="s">
        <v>84</v>
      </c>
      <c r="Z154" s="83">
        <v>30750</v>
      </c>
      <c r="AA154" s="84" t="s">
        <v>85</v>
      </c>
      <c r="AB154" s="66" t="s">
        <v>1253</v>
      </c>
      <c r="AC154" s="66" t="s">
        <v>1121</v>
      </c>
      <c r="AD154" s="85" t="s">
        <v>1539</v>
      </c>
      <c r="AE154" s="84">
        <v>3103435270</v>
      </c>
      <c r="AF154" s="66" t="s">
        <v>1540</v>
      </c>
      <c r="AG154" s="64" t="s">
        <v>1541</v>
      </c>
      <c r="AH154" s="86">
        <v>58500000</v>
      </c>
      <c r="AI154" s="66">
        <v>300</v>
      </c>
      <c r="AJ154" s="66" t="s">
        <v>91</v>
      </c>
      <c r="AK154" s="66" t="s">
        <v>618</v>
      </c>
      <c r="AL154" s="66">
        <f>+VLOOKUP(AK154,LISTAS!$A$921:$C$989,2,0)</f>
        <v>52153551</v>
      </c>
      <c r="AM154" s="66">
        <f>+VLOOKUP(AK154,LISTAS!$A$921:$C$989,3,0)</f>
        <v>2</v>
      </c>
      <c r="AN154" s="65">
        <v>45691</v>
      </c>
      <c r="AO154" s="66">
        <v>17225</v>
      </c>
      <c r="AP154" s="65">
        <v>45692</v>
      </c>
      <c r="AQ154" s="68" t="s">
        <v>93</v>
      </c>
      <c r="AR154" s="181" t="s">
        <v>94</v>
      </c>
      <c r="AS154" s="65">
        <v>45691</v>
      </c>
      <c r="AT154" s="66" t="s">
        <v>95</v>
      </c>
      <c r="AU154" s="66" t="s">
        <v>1542</v>
      </c>
      <c r="AV154" s="65">
        <v>45692</v>
      </c>
      <c r="AW154" s="65">
        <v>45693</v>
      </c>
      <c r="AX154" s="66" t="s">
        <v>97</v>
      </c>
      <c r="AY154" s="65">
        <v>45693</v>
      </c>
      <c r="AZ154" s="66"/>
      <c r="BH154" s="66">
        <f>+AI154+BF154</f>
        <v>300</v>
      </c>
      <c r="BI154" s="87">
        <f>+AH154+BG154</f>
        <v>58500000</v>
      </c>
      <c r="BJ154" s="86">
        <f t="shared" si="10"/>
        <v>5850000</v>
      </c>
      <c r="BK154" s="65">
        <v>45995</v>
      </c>
      <c r="BP154" s="67">
        <f>NETWORKDAYS.INTL(E154,AN154,1,Hoja1!C155:C172)-1</f>
        <v>6</v>
      </c>
      <c r="BQ154" s="70" t="s">
        <v>953</v>
      </c>
      <c r="BR154" s="69" t="b">
        <f t="shared" si="9"/>
        <v>0</v>
      </c>
    </row>
    <row r="155" spans="1:70" s="70" customFormat="1" ht="150" customHeight="1">
      <c r="A155" s="62">
        <v>153</v>
      </c>
      <c r="B155" s="63" t="s">
        <v>1543</v>
      </c>
      <c r="C155" s="60" t="s">
        <v>1544</v>
      </c>
      <c r="D155" s="51" t="s">
        <v>1545</v>
      </c>
      <c r="E155" s="52">
        <v>45685</v>
      </c>
      <c r="F155" s="51" t="s">
        <v>73</v>
      </c>
      <c r="G155" s="66" t="s">
        <v>779</v>
      </c>
      <c r="H155" s="51" t="s">
        <v>74</v>
      </c>
      <c r="I155" s="51" t="s">
        <v>75</v>
      </c>
      <c r="J155" s="51" t="s">
        <v>76</v>
      </c>
      <c r="K155" s="51" t="s">
        <v>183</v>
      </c>
      <c r="L155" s="51" t="s">
        <v>612</v>
      </c>
      <c r="M155" s="51" t="s">
        <v>79</v>
      </c>
      <c r="N155" s="51">
        <v>40725</v>
      </c>
      <c r="O155" s="52">
        <v>45663</v>
      </c>
      <c r="P155" s="54">
        <v>85312500</v>
      </c>
      <c r="Q155" s="51" t="s">
        <v>80</v>
      </c>
      <c r="R155" s="53" t="s">
        <v>81</v>
      </c>
      <c r="S155" s="53" t="s">
        <v>81</v>
      </c>
      <c r="T155" s="53" t="s">
        <v>81</v>
      </c>
      <c r="U155" s="82" t="s">
        <v>1546</v>
      </c>
      <c r="V155" s="55" t="s">
        <v>83</v>
      </c>
      <c r="W155" s="55">
        <v>1143462332</v>
      </c>
      <c r="X155" s="51">
        <v>2</v>
      </c>
      <c r="Y155" s="66" t="s">
        <v>84</v>
      </c>
      <c r="Z155" s="83">
        <v>35801</v>
      </c>
      <c r="AA155" s="84" t="s">
        <v>85</v>
      </c>
      <c r="AB155" s="66" t="s">
        <v>651</v>
      </c>
      <c r="AC155" s="66" t="s">
        <v>87</v>
      </c>
      <c r="AD155" s="85" t="s">
        <v>1547</v>
      </c>
      <c r="AE155" s="84">
        <v>3134350462</v>
      </c>
      <c r="AF155" s="66" t="s">
        <v>1548</v>
      </c>
      <c r="AG155" s="64" t="s">
        <v>1549</v>
      </c>
      <c r="AH155" s="86">
        <v>85312500</v>
      </c>
      <c r="AI155" s="66">
        <v>315</v>
      </c>
      <c r="AJ155" s="66" t="s">
        <v>91</v>
      </c>
      <c r="AK155" s="66" t="s">
        <v>618</v>
      </c>
      <c r="AL155" s="66">
        <f>+VLOOKUP(AK155,LISTAS!$A$921:$C$989,2,0)</f>
        <v>52153551</v>
      </c>
      <c r="AM155" s="66">
        <f>+VLOOKUP(AK155,LISTAS!$A$921:$C$989,3,0)</f>
        <v>2</v>
      </c>
      <c r="AN155" s="65">
        <v>45691</v>
      </c>
      <c r="AO155" s="66">
        <v>17425</v>
      </c>
      <c r="AP155" s="65">
        <v>45692</v>
      </c>
      <c r="AQ155" s="68" t="s">
        <v>93</v>
      </c>
      <c r="AR155" s="181" t="s">
        <v>194</v>
      </c>
      <c r="AS155" s="65">
        <v>45691</v>
      </c>
      <c r="AT155" s="66" t="s">
        <v>95</v>
      </c>
      <c r="AU155" s="66" t="s">
        <v>1550</v>
      </c>
      <c r="AV155" s="65">
        <v>45692</v>
      </c>
      <c r="AW155" s="65">
        <v>45693</v>
      </c>
      <c r="AX155" s="66" t="s">
        <v>97</v>
      </c>
      <c r="AY155" s="65">
        <v>45693</v>
      </c>
      <c r="AZ155" s="66"/>
      <c r="BH155" s="66">
        <f>+AI155+BF155</f>
        <v>315</v>
      </c>
      <c r="BI155" s="87">
        <f>+AH155+BG155</f>
        <v>85312500</v>
      </c>
      <c r="BJ155" s="86">
        <f t="shared" si="10"/>
        <v>8125000</v>
      </c>
      <c r="BK155" s="65">
        <v>46010</v>
      </c>
      <c r="BP155" s="67">
        <f>NETWORKDAYS.INTL(E155,AN155,1,Hoja1!C156:C173)-1</f>
        <v>4</v>
      </c>
      <c r="BR155" s="69" t="b">
        <f t="shared" si="9"/>
        <v>0</v>
      </c>
    </row>
    <row r="156" spans="1:70" s="70" customFormat="1" ht="150" customHeight="1">
      <c r="A156" s="62">
        <v>154</v>
      </c>
      <c r="B156" s="63" t="s">
        <v>1551</v>
      </c>
      <c r="C156" s="60" t="s">
        <v>1552</v>
      </c>
      <c r="D156" s="51" t="s">
        <v>1553</v>
      </c>
      <c r="E156" s="52">
        <v>45681</v>
      </c>
      <c r="F156" s="51" t="s">
        <v>73</v>
      </c>
      <c r="G156" s="66">
        <v>70131700</v>
      </c>
      <c r="H156" s="51" t="s">
        <v>74</v>
      </c>
      <c r="I156" s="51" t="s">
        <v>75</v>
      </c>
      <c r="J156" s="51" t="s">
        <v>76</v>
      </c>
      <c r="K156" s="51" t="s">
        <v>298</v>
      </c>
      <c r="L156" s="51" t="s">
        <v>855</v>
      </c>
      <c r="M156" s="51" t="s">
        <v>856</v>
      </c>
      <c r="N156" s="51">
        <v>25525</v>
      </c>
      <c r="O156" s="52">
        <v>45663</v>
      </c>
      <c r="P156" s="54">
        <v>97500000</v>
      </c>
      <c r="Q156" s="51" t="s">
        <v>857</v>
      </c>
      <c r="R156" s="53" t="s">
        <v>81</v>
      </c>
      <c r="S156" s="53" t="s">
        <v>81</v>
      </c>
      <c r="T156" s="53" t="s">
        <v>81</v>
      </c>
      <c r="U156" s="82" t="s">
        <v>1554</v>
      </c>
      <c r="V156" s="55" t="s">
        <v>83</v>
      </c>
      <c r="W156" s="55">
        <v>52536756</v>
      </c>
      <c r="X156" s="51">
        <v>1</v>
      </c>
      <c r="Y156" s="66" t="s">
        <v>84</v>
      </c>
      <c r="Z156" s="83">
        <v>29088</v>
      </c>
      <c r="AA156" s="84" t="s">
        <v>85</v>
      </c>
      <c r="AB156" s="66" t="s">
        <v>542</v>
      </c>
      <c r="AC156" s="66" t="s">
        <v>1555</v>
      </c>
      <c r="AD156" s="85" t="s">
        <v>1556</v>
      </c>
      <c r="AE156" s="84">
        <v>3174040830</v>
      </c>
      <c r="AF156" s="66" t="s">
        <v>1557</v>
      </c>
      <c r="AG156" s="64" t="s">
        <v>1558</v>
      </c>
      <c r="AH156" s="86">
        <v>97500000</v>
      </c>
      <c r="AI156" s="66">
        <v>300</v>
      </c>
      <c r="AJ156" s="66" t="s">
        <v>91</v>
      </c>
      <c r="AK156" s="66" t="s">
        <v>925</v>
      </c>
      <c r="AL156" s="66">
        <f>+VLOOKUP(AK156,LISTAS!$A$921:$C$989,2,0)</f>
        <v>79806884</v>
      </c>
      <c r="AM156" s="66">
        <f>+VLOOKUP(AK156,LISTAS!$A$921:$C$989,3,0)</f>
        <v>1</v>
      </c>
      <c r="AN156" s="65">
        <v>45691</v>
      </c>
      <c r="AO156" s="66">
        <v>19025</v>
      </c>
      <c r="AP156" s="65">
        <v>45692</v>
      </c>
      <c r="AQ156" s="68" t="s">
        <v>93</v>
      </c>
      <c r="AR156" s="181" t="s">
        <v>194</v>
      </c>
      <c r="AS156" s="65">
        <v>45691</v>
      </c>
      <c r="AT156" s="66" t="s">
        <v>95</v>
      </c>
      <c r="AU156" s="66" t="s">
        <v>1559</v>
      </c>
      <c r="AV156" s="65">
        <v>45692</v>
      </c>
      <c r="AW156" s="65">
        <v>45693</v>
      </c>
      <c r="AX156" s="66" t="s">
        <v>97</v>
      </c>
      <c r="AY156" s="65">
        <v>45693</v>
      </c>
      <c r="AZ156" s="66"/>
      <c r="BH156" s="66">
        <f>+AI156+BF156</f>
        <v>300</v>
      </c>
      <c r="BI156" s="87">
        <f>+AH156+BG156</f>
        <v>97500000</v>
      </c>
      <c r="BJ156" s="86">
        <f t="shared" si="10"/>
        <v>9750000</v>
      </c>
      <c r="BK156" s="65">
        <v>45995</v>
      </c>
      <c r="BP156" s="67">
        <f>NETWORKDAYS.INTL(E156,AN156,1,Hoja1!C157:C174)-1</f>
        <v>6</v>
      </c>
      <c r="BQ156" s="70" t="s">
        <v>953</v>
      </c>
      <c r="BR156" s="69" t="b">
        <f t="shared" si="9"/>
        <v>0</v>
      </c>
    </row>
    <row r="157" spans="1:70" s="70" customFormat="1" ht="150" customHeight="1">
      <c r="A157" s="62">
        <v>155</v>
      </c>
      <c r="B157" s="63" t="s">
        <v>1560</v>
      </c>
      <c r="C157" s="60" t="s">
        <v>1561</v>
      </c>
      <c r="D157" s="51" t="s">
        <v>1562</v>
      </c>
      <c r="E157" s="52">
        <v>45681</v>
      </c>
      <c r="F157" s="51" t="s">
        <v>73</v>
      </c>
      <c r="G157" s="66">
        <v>70131700</v>
      </c>
      <c r="H157" s="51" t="s">
        <v>74</v>
      </c>
      <c r="I157" s="51" t="s">
        <v>75</v>
      </c>
      <c r="J157" s="51" t="s">
        <v>76</v>
      </c>
      <c r="K157" s="51" t="s">
        <v>298</v>
      </c>
      <c r="L157" s="51" t="s">
        <v>855</v>
      </c>
      <c r="M157" s="51" t="s">
        <v>856</v>
      </c>
      <c r="N157" s="51">
        <v>19725</v>
      </c>
      <c r="O157" s="52">
        <v>45663</v>
      </c>
      <c r="P157" s="54">
        <v>97500000</v>
      </c>
      <c r="Q157" s="51" t="s">
        <v>857</v>
      </c>
      <c r="R157" s="53" t="s">
        <v>81</v>
      </c>
      <c r="S157" s="53" t="s">
        <v>81</v>
      </c>
      <c r="T157" s="53" t="s">
        <v>81</v>
      </c>
      <c r="U157" s="82" t="s">
        <v>1563</v>
      </c>
      <c r="V157" s="55" t="s">
        <v>83</v>
      </c>
      <c r="W157" s="55">
        <v>80097281</v>
      </c>
      <c r="X157" s="51">
        <v>0</v>
      </c>
      <c r="Y157" s="66" t="s">
        <v>112</v>
      </c>
      <c r="Z157" s="83">
        <v>30330</v>
      </c>
      <c r="AA157" s="84" t="s">
        <v>85</v>
      </c>
      <c r="AB157" s="66" t="s">
        <v>700</v>
      </c>
      <c r="AC157" s="66" t="s">
        <v>1564</v>
      </c>
      <c r="AD157" s="85" t="s">
        <v>1565</v>
      </c>
      <c r="AE157" s="84">
        <v>3143700357</v>
      </c>
      <c r="AF157" s="66" t="s">
        <v>1566</v>
      </c>
      <c r="AG157" s="64" t="s">
        <v>1567</v>
      </c>
      <c r="AH157" s="86">
        <v>97500000</v>
      </c>
      <c r="AI157" s="66">
        <v>300</v>
      </c>
      <c r="AJ157" s="66" t="s">
        <v>91</v>
      </c>
      <c r="AK157" s="66" t="s">
        <v>1568</v>
      </c>
      <c r="AL157" s="66">
        <f>+VLOOKUP(AK157,LISTAS!$A$921:$C$989,2,0)</f>
        <v>1030568992</v>
      </c>
      <c r="AM157" s="66">
        <f>+VLOOKUP(AK157,LISTAS!$A$921:$C$989,3,0)</f>
        <v>1</v>
      </c>
      <c r="AN157" s="65">
        <v>45691</v>
      </c>
      <c r="AO157" s="66">
        <v>18925</v>
      </c>
      <c r="AP157" s="65">
        <v>45692</v>
      </c>
      <c r="AQ157" s="68" t="s">
        <v>93</v>
      </c>
      <c r="AR157" s="181" t="s">
        <v>94</v>
      </c>
      <c r="AS157" s="65">
        <v>45691</v>
      </c>
      <c r="AT157" s="66" t="s">
        <v>1166</v>
      </c>
      <c r="AU157" s="66">
        <v>4204676</v>
      </c>
      <c r="AV157" s="65">
        <v>45692</v>
      </c>
      <c r="AW157" s="65">
        <v>45693</v>
      </c>
      <c r="AX157" s="66" t="s">
        <v>97</v>
      </c>
      <c r="AY157" s="65">
        <v>45693</v>
      </c>
      <c r="AZ157" s="66"/>
      <c r="BH157" s="66">
        <f>+AI157+BF157</f>
        <v>300</v>
      </c>
      <c r="BI157" s="87">
        <f>+AH157+BG157</f>
        <v>97500000</v>
      </c>
      <c r="BJ157" s="86">
        <f t="shared" si="10"/>
        <v>9750000</v>
      </c>
      <c r="BK157" s="65">
        <v>45995</v>
      </c>
      <c r="BP157" s="67">
        <f>NETWORKDAYS.INTL(E157,AN157,1,Hoja1!C158:C175)-1</f>
        <v>6</v>
      </c>
      <c r="BQ157" s="70" t="s">
        <v>953</v>
      </c>
      <c r="BR157" s="69" t="b">
        <f t="shared" si="9"/>
        <v>0</v>
      </c>
    </row>
    <row r="158" spans="1:70" s="70" customFormat="1" ht="150" customHeight="1">
      <c r="A158" s="62">
        <v>156</v>
      </c>
      <c r="B158" s="63" t="s">
        <v>1569</v>
      </c>
      <c r="C158" s="60" t="s">
        <v>1570</v>
      </c>
      <c r="D158" s="51" t="s">
        <v>1571</v>
      </c>
      <c r="E158" s="52">
        <v>45681</v>
      </c>
      <c r="F158" s="51" t="s">
        <v>73</v>
      </c>
      <c r="G158" s="66" t="s">
        <v>1178</v>
      </c>
      <c r="H158" s="51" t="s">
        <v>74</v>
      </c>
      <c r="I158" s="51" t="s">
        <v>75</v>
      </c>
      <c r="J158" s="51" t="s">
        <v>76</v>
      </c>
      <c r="K158" s="51" t="s">
        <v>298</v>
      </c>
      <c r="L158" s="51" t="s">
        <v>184</v>
      </c>
      <c r="M158" s="51" t="s">
        <v>456</v>
      </c>
      <c r="N158" s="51">
        <v>17125</v>
      </c>
      <c r="O158" s="52">
        <v>45662</v>
      </c>
      <c r="P158" s="54">
        <v>116025000</v>
      </c>
      <c r="Q158" s="51" t="s">
        <v>517</v>
      </c>
      <c r="R158" s="53" t="s">
        <v>81</v>
      </c>
      <c r="S158" s="53" t="s">
        <v>81</v>
      </c>
      <c r="T158" s="53" t="s">
        <v>81</v>
      </c>
      <c r="U158" s="82" t="s">
        <v>1572</v>
      </c>
      <c r="V158" s="55" t="s">
        <v>83</v>
      </c>
      <c r="W158" s="55">
        <v>79729018</v>
      </c>
      <c r="X158" s="51">
        <v>1</v>
      </c>
      <c r="Y158" s="66" t="s">
        <v>112</v>
      </c>
      <c r="Z158" s="83">
        <v>27340</v>
      </c>
      <c r="AA158" s="84" t="s">
        <v>85</v>
      </c>
      <c r="AB158" s="66" t="s">
        <v>542</v>
      </c>
      <c r="AC158" s="66" t="s">
        <v>87</v>
      </c>
      <c r="AD158" s="85" t="s">
        <v>1573</v>
      </c>
      <c r="AE158" s="84">
        <v>3142513820</v>
      </c>
      <c r="AF158" s="66" t="s">
        <v>1574</v>
      </c>
      <c r="AG158" s="64" t="s">
        <v>1575</v>
      </c>
      <c r="AH158" s="86">
        <v>116025000</v>
      </c>
      <c r="AI158" s="66">
        <v>315</v>
      </c>
      <c r="AJ158" s="66" t="s">
        <v>91</v>
      </c>
      <c r="AK158" s="66" t="s">
        <v>883</v>
      </c>
      <c r="AL158" s="66">
        <f>+VLOOKUP(AK158,LISTAS!$A$921:$C$989,2,0)</f>
        <v>52886876</v>
      </c>
      <c r="AM158" s="66">
        <f>+VLOOKUP(AK158,LISTAS!$A$921:$C$989,3,0)</f>
        <v>6</v>
      </c>
      <c r="AN158" s="65">
        <v>45691</v>
      </c>
      <c r="AO158" s="66">
        <v>18125</v>
      </c>
      <c r="AP158" s="65">
        <v>45692</v>
      </c>
      <c r="AQ158" s="68" t="s">
        <v>93</v>
      </c>
      <c r="AR158" s="181" t="s">
        <v>94</v>
      </c>
      <c r="AS158" s="65">
        <v>45691</v>
      </c>
      <c r="AT158" s="66" t="s">
        <v>95</v>
      </c>
      <c r="AU158" s="66" t="s">
        <v>1576</v>
      </c>
      <c r="AV158" s="65">
        <v>45692</v>
      </c>
      <c r="AW158" s="65">
        <v>45693</v>
      </c>
      <c r="AX158" s="66" t="s">
        <v>97</v>
      </c>
      <c r="AY158" s="65">
        <v>45693</v>
      </c>
      <c r="AZ158" s="66"/>
      <c r="BH158" s="66">
        <f>+AI158+BF158</f>
        <v>315</v>
      </c>
      <c r="BI158" s="87">
        <f>+AH158+BG158</f>
        <v>116025000</v>
      </c>
      <c r="BJ158" s="86">
        <f t="shared" si="10"/>
        <v>11050000</v>
      </c>
      <c r="BK158" s="65">
        <v>46010</v>
      </c>
      <c r="BP158" s="67">
        <f>NETWORKDAYS.INTL(E158,AN158,1,Hoja1!C159:C176)-1</f>
        <v>6</v>
      </c>
      <c r="BQ158" s="70" t="s">
        <v>953</v>
      </c>
      <c r="BR158" s="69" t="b">
        <f t="shared" si="9"/>
        <v>0</v>
      </c>
    </row>
    <row r="159" spans="1:70" s="70" customFormat="1" ht="150" customHeight="1">
      <c r="A159" s="62">
        <v>157</v>
      </c>
      <c r="B159" s="63" t="s">
        <v>1577</v>
      </c>
      <c r="C159" s="60" t="s">
        <v>1578</v>
      </c>
      <c r="D159" s="51" t="s">
        <v>1579</v>
      </c>
      <c r="E159" s="52">
        <v>45684</v>
      </c>
      <c r="F159" s="51" t="s">
        <v>73</v>
      </c>
      <c r="G159" s="66" t="s">
        <v>496</v>
      </c>
      <c r="H159" s="51" t="s">
        <v>74</v>
      </c>
      <c r="I159" s="51" t="s">
        <v>75</v>
      </c>
      <c r="J159" s="51" t="s">
        <v>76</v>
      </c>
      <c r="K159" s="51" t="s">
        <v>248</v>
      </c>
      <c r="L159" s="51" t="s">
        <v>184</v>
      </c>
      <c r="M159" s="51" t="s">
        <v>185</v>
      </c>
      <c r="N159" s="51">
        <v>40925</v>
      </c>
      <c r="O159" s="52">
        <v>45663</v>
      </c>
      <c r="P159" s="54">
        <v>81900000</v>
      </c>
      <c r="Q159" s="51" t="s">
        <v>457</v>
      </c>
      <c r="R159" s="53" t="s">
        <v>81</v>
      </c>
      <c r="S159" s="53" t="s">
        <v>81</v>
      </c>
      <c r="T159" s="53" t="s">
        <v>81</v>
      </c>
      <c r="U159" s="82" t="s">
        <v>1580</v>
      </c>
      <c r="V159" s="55" t="s">
        <v>83</v>
      </c>
      <c r="W159" s="55">
        <v>1031136781</v>
      </c>
      <c r="X159" s="51">
        <v>2</v>
      </c>
      <c r="Y159" s="66" t="s">
        <v>112</v>
      </c>
      <c r="Z159" s="83">
        <v>33641</v>
      </c>
      <c r="AA159" s="84" t="s">
        <v>85</v>
      </c>
      <c r="AB159" s="66" t="s">
        <v>434</v>
      </c>
      <c r="AC159" s="66" t="s">
        <v>1581</v>
      </c>
      <c r="AD159" s="85" t="s">
        <v>1582</v>
      </c>
      <c r="AE159" s="84">
        <v>3158026703</v>
      </c>
      <c r="AF159" s="66" t="s">
        <v>1583</v>
      </c>
      <c r="AG159" s="64" t="s">
        <v>1584</v>
      </c>
      <c r="AH159" s="86">
        <v>81900000</v>
      </c>
      <c r="AI159" s="66">
        <v>315</v>
      </c>
      <c r="AJ159" s="66" t="s">
        <v>91</v>
      </c>
      <c r="AK159" s="66" t="s">
        <v>1114</v>
      </c>
      <c r="AL159" s="66">
        <f>+VLOOKUP(AK159,LISTAS!$A$921:$C$989,2,0)</f>
        <v>7722196</v>
      </c>
      <c r="AM159" s="66">
        <f>+VLOOKUP(AK159,LISTAS!$A$921:$C$989,3,0)</f>
        <v>9</v>
      </c>
      <c r="AN159" s="65">
        <v>45691</v>
      </c>
      <c r="AO159" s="66">
        <v>17925</v>
      </c>
      <c r="AP159" s="65">
        <v>45692</v>
      </c>
      <c r="AQ159" s="68" t="s">
        <v>93</v>
      </c>
      <c r="AR159" s="181" t="s">
        <v>94</v>
      </c>
      <c r="AS159" s="65">
        <v>45691</v>
      </c>
      <c r="AT159" s="66" t="s">
        <v>95</v>
      </c>
      <c r="AU159" s="66" t="s">
        <v>1585</v>
      </c>
      <c r="AV159" s="65">
        <v>45692</v>
      </c>
      <c r="AW159" s="65">
        <v>45693</v>
      </c>
      <c r="AX159" s="66" t="s">
        <v>97</v>
      </c>
      <c r="AY159" s="65">
        <v>45693</v>
      </c>
      <c r="AZ159" s="66"/>
      <c r="BH159" s="66">
        <f>+AI159+BF159</f>
        <v>315</v>
      </c>
      <c r="BI159" s="87">
        <f>+AH159+BG159</f>
        <v>81900000</v>
      </c>
      <c r="BJ159" s="86">
        <f t="shared" si="10"/>
        <v>7800000</v>
      </c>
      <c r="BK159" s="65">
        <v>46010</v>
      </c>
      <c r="BP159" s="67">
        <f>NETWORKDAYS.INTL(E159,AN159,1,Hoja1!C160:C177)-1</f>
        <v>5</v>
      </c>
      <c r="BR159" s="69" t="b">
        <f t="shared" si="9"/>
        <v>1</v>
      </c>
    </row>
    <row r="160" spans="1:70" s="70" customFormat="1" ht="150" customHeight="1">
      <c r="A160" s="62">
        <v>158</v>
      </c>
      <c r="B160" s="63" t="s">
        <v>1586</v>
      </c>
      <c r="C160" s="60" t="s">
        <v>1587</v>
      </c>
      <c r="D160" s="51" t="s">
        <v>1588</v>
      </c>
      <c r="E160" s="52">
        <v>45684</v>
      </c>
      <c r="F160" s="51" t="s">
        <v>73</v>
      </c>
      <c r="G160" s="66">
        <v>81102700</v>
      </c>
      <c r="H160" s="51" t="s">
        <v>74</v>
      </c>
      <c r="I160" s="51" t="s">
        <v>75</v>
      </c>
      <c r="J160" s="51" t="s">
        <v>76</v>
      </c>
      <c r="K160" s="51" t="s">
        <v>248</v>
      </c>
      <c r="L160" s="51" t="s">
        <v>184</v>
      </c>
      <c r="M160" s="51" t="s">
        <v>456</v>
      </c>
      <c r="N160" s="51">
        <v>23325</v>
      </c>
      <c r="O160" s="52">
        <v>45663</v>
      </c>
      <c r="P160" s="54">
        <v>117000000</v>
      </c>
      <c r="Q160" s="51" t="s">
        <v>1589</v>
      </c>
      <c r="R160" s="53" t="s">
        <v>81</v>
      </c>
      <c r="S160" s="53" t="s">
        <v>81</v>
      </c>
      <c r="T160" s="53" t="s">
        <v>81</v>
      </c>
      <c r="U160" s="82" t="s">
        <v>1590</v>
      </c>
      <c r="V160" s="55" t="s">
        <v>83</v>
      </c>
      <c r="W160" s="55">
        <v>79804137</v>
      </c>
      <c r="X160" s="51">
        <v>9</v>
      </c>
      <c r="Y160" s="66" t="s">
        <v>112</v>
      </c>
      <c r="Z160" s="83">
        <v>28119</v>
      </c>
      <c r="AA160" s="84" t="s">
        <v>85</v>
      </c>
      <c r="AB160" s="66" t="s">
        <v>542</v>
      </c>
      <c r="AC160" s="66" t="s">
        <v>1591</v>
      </c>
      <c r="AD160" s="85" t="s">
        <v>1592</v>
      </c>
      <c r="AE160" s="84">
        <v>3017892433</v>
      </c>
      <c r="AF160" s="66" t="s">
        <v>1593</v>
      </c>
      <c r="AG160" s="64" t="s">
        <v>1594</v>
      </c>
      <c r="AH160" s="86">
        <v>117000000</v>
      </c>
      <c r="AI160" s="66">
        <v>300</v>
      </c>
      <c r="AJ160" s="66" t="s">
        <v>91</v>
      </c>
      <c r="AK160" s="66" t="s">
        <v>1595</v>
      </c>
      <c r="AL160" s="66">
        <f>+VLOOKUP(AK160,LISTAS!$A$921:$C$989,2,0)</f>
        <v>40187346</v>
      </c>
      <c r="AM160" s="66">
        <f>+VLOOKUP(AK160,LISTAS!$A$921:$C$989,3,0)</f>
        <v>1</v>
      </c>
      <c r="AN160" s="65">
        <v>45691</v>
      </c>
      <c r="AO160" s="66">
        <v>17625</v>
      </c>
      <c r="AP160" s="65">
        <v>45692</v>
      </c>
      <c r="AQ160" s="68" t="s">
        <v>93</v>
      </c>
      <c r="AR160" s="181" t="s">
        <v>94</v>
      </c>
      <c r="AS160" s="65">
        <v>45691</v>
      </c>
      <c r="AT160" s="66" t="s">
        <v>95</v>
      </c>
      <c r="AU160" s="66" t="s">
        <v>1596</v>
      </c>
      <c r="AV160" s="65">
        <v>45689</v>
      </c>
      <c r="AW160" s="65">
        <v>45693</v>
      </c>
      <c r="AX160" s="66" t="s">
        <v>97</v>
      </c>
      <c r="AY160" s="65">
        <v>45693</v>
      </c>
      <c r="AZ160" s="66"/>
      <c r="BH160" s="66">
        <f>+AI160+BF160</f>
        <v>300</v>
      </c>
      <c r="BI160" s="87">
        <f>+AH160+BG160</f>
        <v>117000000</v>
      </c>
      <c r="BJ160" s="86">
        <f t="shared" si="10"/>
        <v>11700000</v>
      </c>
      <c r="BK160" s="65">
        <v>45995</v>
      </c>
      <c r="BP160" s="67">
        <f>NETWORKDAYS.INTL(E160,AN160,1,Hoja1!C161:C178)-1</f>
        <v>5</v>
      </c>
      <c r="BR160" s="69" t="b">
        <f t="shared" si="9"/>
        <v>0</v>
      </c>
    </row>
    <row r="161" spans="1:70" s="70" customFormat="1" ht="150" customHeight="1">
      <c r="A161" s="62">
        <v>159</v>
      </c>
      <c r="B161" s="63" t="s">
        <v>1597</v>
      </c>
      <c r="C161" s="60" t="s">
        <v>1598</v>
      </c>
      <c r="D161" s="51" t="s">
        <v>1599</v>
      </c>
      <c r="E161" s="52">
        <v>45684</v>
      </c>
      <c r="F161" s="51" t="s">
        <v>73</v>
      </c>
      <c r="G161" s="66" t="s">
        <v>1600</v>
      </c>
      <c r="H161" s="51" t="s">
        <v>74</v>
      </c>
      <c r="I161" s="51" t="s">
        <v>75</v>
      </c>
      <c r="J161" s="51" t="s">
        <v>76</v>
      </c>
      <c r="K161" s="51" t="s">
        <v>248</v>
      </c>
      <c r="L161" s="51" t="s">
        <v>184</v>
      </c>
      <c r="M161" s="51" t="s">
        <v>185</v>
      </c>
      <c r="N161" s="51">
        <v>32625</v>
      </c>
      <c r="O161" s="52">
        <v>45663</v>
      </c>
      <c r="P161" s="54">
        <v>102375000</v>
      </c>
      <c r="Q161" s="51" t="s">
        <v>457</v>
      </c>
      <c r="R161" s="53" t="s">
        <v>81</v>
      </c>
      <c r="S161" s="53" t="s">
        <v>81</v>
      </c>
      <c r="T161" s="53" t="s">
        <v>81</v>
      </c>
      <c r="U161" s="82" t="s">
        <v>1601</v>
      </c>
      <c r="V161" s="55" t="s">
        <v>83</v>
      </c>
      <c r="W161" s="55">
        <v>80113169</v>
      </c>
      <c r="X161" s="51">
        <v>2</v>
      </c>
      <c r="Y161" s="66" t="s">
        <v>112</v>
      </c>
      <c r="Z161" s="83">
        <v>29761</v>
      </c>
      <c r="AA161" s="84" t="s">
        <v>85</v>
      </c>
      <c r="AB161" s="66" t="s">
        <v>498</v>
      </c>
      <c r="AC161" s="66" t="s">
        <v>123</v>
      </c>
      <c r="AD161" s="85" t="s">
        <v>1602</v>
      </c>
      <c r="AE161" s="84">
        <v>3167516410</v>
      </c>
      <c r="AF161" s="66" t="s">
        <v>1603</v>
      </c>
      <c r="AG161" s="64" t="s">
        <v>1604</v>
      </c>
      <c r="AH161" s="86">
        <v>102375000</v>
      </c>
      <c r="AI161" s="66">
        <v>315</v>
      </c>
      <c r="AJ161" s="66" t="s">
        <v>91</v>
      </c>
      <c r="AK161" s="66" t="s">
        <v>704</v>
      </c>
      <c r="AL161" s="66">
        <f>+VLOOKUP(AK161,LISTAS!$A$921:$C$989,2,0)</f>
        <v>52490298</v>
      </c>
      <c r="AM161" s="66">
        <f>+VLOOKUP(AK161,LISTAS!$A$921:$C$989,3,0)</f>
        <v>8</v>
      </c>
      <c r="AN161" s="65">
        <v>45691</v>
      </c>
      <c r="AO161" s="66">
        <v>18025</v>
      </c>
      <c r="AP161" s="65">
        <v>45692</v>
      </c>
      <c r="AQ161" s="68" t="s">
        <v>93</v>
      </c>
      <c r="AR161" s="181" t="s">
        <v>94</v>
      </c>
      <c r="AS161" s="65">
        <v>45691</v>
      </c>
      <c r="AT161" s="66" t="s">
        <v>95</v>
      </c>
      <c r="AU161" s="66" t="s">
        <v>1605</v>
      </c>
      <c r="AV161" s="65">
        <v>45692</v>
      </c>
      <c r="AW161" s="65">
        <v>45693</v>
      </c>
      <c r="AX161" s="66" t="s">
        <v>97</v>
      </c>
      <c r="AY161" s="65">
        <v>45693</v>
      </c>
      <c r="AZ161" s="66"/>
      <c r="BH161" s="66">
        <f>+AI161+BF161</f>
        <v>315</v>
      </c>
      <c r="BI161" s="87">
        <f>+AH161+BG161</f>
        <v>102375000</v>
      </c>
      <c r="BJ161" s="86">
        <f t="shared" si="10"/>
        <v>9750000</v>
      </c>
      <c r="BK161" s="65">
        <v>46010</v>
      </c>
      <c r="BP161" s="67">
        <f>NETWORKDAYS.INTL(E161,AN161,1,Hoja1!C162:C179)-1</f>
        <v>5</v>
      </c>
      <c r="BR161" s="69" t="b">
        <f t="shared" si="9"/>
        <v>0</v>
      </c>
    </row>
    <row r="162" spans="1:70" s="70" customFormat="1" ht="150" customHeight="1">
      <c r="A162" s="62">
        <v>160</v>
      </c>
      <c r="B162" s="63" t="s">
        <v>1606</v>
      </c>
      <c r="C162" s="60" t="s">
        <v>1607</v>
      </c>
      <c r="D162" s="51" t="s">
        <v>1608</v>
      </c>
      <c r="E162" s="52">
        <v>45684</v>
      </c>
      <c r="F162" s="51" t="s">
        <v>73</v>
      </c>
      <c r="G162" s="66" t="s">
        <v>496</v>
      </c>
      <c r="H162" s="51" t="s">
        <v>74</v>
      </c>
      <c r="I162" s="51" t="s">
        <v>75</v>
      </c>
      <c r="J162" s="51" t="s">
        <v>76</v>
      </c>
      <c r="K162" s="51" t="s">
        <v>248</v>
      </c>
      <c r="L162" s="51" t="s">
        <v>184</v>
      </c>
      <c r="M162" s="51" t="s">
        <v>185</v>
      </c>
      <c r="N162" s="51">
        <v>14925</v>
      </c>
      <c r="O162" s="52">
        <v>45662</v>
      </c>
      <c r="P162" s="54">
        <v>102375000</v>
      </c>
      <c r="Q162" s="51" t="s">
        <v>457</v>
      </c>
      <c r="R162" s="53" t="s">
        <v>81</v>
      </c>
      <c r="S162" s="53" t="s">
        <v>81</v>
      </c>
      <c r="T162" s="53" t="s">
        <v>81</v>
      </c>
      <c r="U162" s="82" t="s">
        <v>1609</v>
      </c>
      <c r="V162" s="55" t="s">
        <v>83</v>
      </c>
      <c r="W162" s="55">
        <v>80747791</v>
      </c>
      <c r="X162" s="51">
        <v>5</v>
      </c>
      <c r="Y162" s="66" t="s">
        <v>112</v>
      </c>
      <c r="Z162" s="83">
        <v>30923</v>
      </c>
      <c r="AA162" s="84" t="s">
        <v>85</v>
      </c>
      <c r="AB162" s="66" t="s">
        <v>434</v>
      </c>
      <c r="AC162" s="66" t="s">
        <v>499</v>
      </c>
      <c r="AD162" s="85" t="s">
        <v>1610</v>
      </c>
      <c r="AE162" s="84">
        <v>3115230425</v>
      </c>
      <c r="AF162" s="66" t="s">
        <v>1611</v>
      </c>
      <c r="AG162" s="64" t="s">
        <v>1612</v>
      </c>
      <c r="AH162" s="86">
        <v>102375000</v>
      </c>
      <c r="AI162" s="66">
        <v>315</v>
      </c>
      <c r="AJ162" s="66" t="s">
        <v>91</v>
      </c>
      <c r="AK162" s="66" t="s">
        <v>704</v>
      </c>
      <c r="AL162" s="66">
        <f>+VLOOKUP(AK162,LISTAS!$A$921:$C$989,2,0)</f>
        <v>52490298</v>
      </c>
      <c r="AM162" s="66">
        <f>+VLOOKUP(AK162,LISTAS!$A$921:$C$989,3,0)</f>
        <v>8</v>
      </c>
      <c r="AN162" s="65">
        <v>45691</v>
      </c>
      <c r="AO162" s="66">
        <v>17825</v>
      </c>
      <c r="AP162" s="65">
        <v>45692</v>
      </c>
      <c r="AQ162" s="68" t="s">
        <v>93</v>
      </c>
      <c r="AR162" s="181" t="s">
        <v>94</v>
      </c>
      <c r="AS162" s="65">
        <v>45691</v>
      </c>
      <c r="AT162" s="66" t="s">
        <v>95</v>
      </c>
      <c r="AU162" s="66" t="s">
        <v>1613</v>
      </c>
      <c r="AV162" s="65">
        <v>45692</v>
      </c>
      <c r="AW162" s="65">
        <v>45693</v>
      </c>
      <c r="AX162" s="66" t="s">
        <v>97</v>
      </c>
      <c r="AY162" s="65">
        <v>45693</v>
      </c>
      <c r="AZ162" s="66"/>
      <c r="BH162" s="66">
        <f>+AI162+BF162</f>
        <v>315</v>
      </c>
      <c r="BI162" s="87">
        <f>+AH162+BG162</f>
        <v>102375000</v>
      </c>
      <c r="BJ162" s="86">
        <f t="shared" si="10"/>
        <v>9750000</v>
      </c>
      <c r="BK162" s="65">
        <v>46010</v>
      </c>
      <c r="BP162" s="67">
        <f>NETWORKDAYS.INTL(E162,AN162,1,Hoja1!C163:C180)-1</f>
        <v>5</v>
      </c>
      <c r="BR162" s="69" t="b">
        <f t="shared" si="9"/>
        <v>0</v>
      </c>
    </row>
    <row r="163" spans="1:70" s="70" customFormat="1" ht="150" customHeight="1">
      <c r="A163" s="62">
        <v>161</v>
      </c>
      <c r="B163" s="63" t="s">
        <v>1614</v>
      </c>
      <c r="C163" s="60" t="s">
        <v>1615</v>
      </c>
      <c r="D163" s="51" t="s">
        <v>1616</v>
      </c>
      <c r="E163" s="52">
        <v>45684</v>
      </c>
      <c r="F163" s="51" t="s">
        <v>73</v>
      </c>
      <c r="G163" s="66" t="s">
        <v>496</v>
      </c>
      <c r="H163" s="51" t="s">
        <v>74</v>
      </c>
      <c r="I163" s="51" t="s">
        <v>75</v>
      </c>
      <c r="J163" s="51" t="s">
        <v>76</v>
      </c>
      <c r="K163" s="51" t="s">
        <v>248</v>
      </c>
      <c r="L163" s="51" t="s">
        <v>184</v>
      </c>
      <c r="M163" s="51" t="s">
        <v>185</v>
      </c>
      <c r="N163" s="51">
        <v>32825</v>
      </c>
      <c r="O163" s="52">
        <v>45663</v>
      </c>
      <c r="P163" s="54">
        <v>102375000</v>
      </c>
      <c r="Q163" s="51" t="s">
        <v>457</v>
      </c>
      <c r="R163" s="53" t="s">
        <v>81</v>
      </c>
      <c r="S163" s="53" t="s">
        <v>81</v>
      </c>
      <c r="T163" s="53" t="s">
        <v>81</v>
      </c>
      <c r="U163" s="82" t="s">
        <v>1617</v>
      </c>
      <c r="V163" s="55" t="s">
        <v>83</v>
      </c>
      <c r="W163" s="55">
        <v>1032398734</v>
      </c>
      <c r="X163" s="51">
        <v>3</v>
      </c>
      <c r="Y163" s="66" t="s">
        <v>84</v>
      </c>
      <c r="Z163" s="83">
        <v>31966</v>
      </c>
      <c r="AA163" s="84" t="s">
        <v>85</v>
      </c>
      <c r="AB163" s="66" t="s">
        <v>434</v>
      </c>
      <c r="AC163" s="66" t="s">
        <v>1564</v>
      </c>
      <c r="AD163" s="85" t="s">
        <v>1618</v>
      </c>
      <c r="AE163" s="84">
        <v>3186943149</v>
      </c>
      <c r="AF163" s="66" t="s">
        <v>1619</v>
      </c>
      <c r="AG163" s="64" t="s">
        <v>1620</v>
      </c>
      <c r="AH163" s="86">
        <v>102375000</v>
      </c>
      <c r="AI163" s="66">
        <v>315</v>
      </c>
      <c r="AJ163" s="66" t="s">
        <v>91</v>
      </c>
      <c r="AK163" s="66" t="s">
        <v>704</v>
      </c>
      <c r="AL163" s="66">
        <f>+VLOOKUP(AK163,LISTAS!$A$921:$C$989,2,0)</f>
        <v>52490298</v>
      </c>
      <c r="AM163" s="66">
        <f>+VLOOKUP(AK163,LISTAS!$A$921:$C$989,3,0)</f>
        <v>8</v>
      </c>
      <c r="AN163" s="65">
        <v>45691</v>
      </c>
      <c r="AO163" s="66">
        <v>17725</v>
      </c>
      <c r="AP163" s="65">
        <v>45692</v>
      </c>
      <c r="AQ163" s="68" t="s">
        <v>93</v>
      </c>
      <c r="AR163" s="181" t="s">
        <v>94</v>
      </c>
      <c r="AS163" s="65">
        <v>45691</v>
      </c>
      <c r="AT163" s="66" t="s">
        <v>95</v>
      </c>
      <c r="AU163" s="66" t="s">
        <v>1621</v>
      </c>
      <c r="AV163" s="65">
        <v>45692</v>
      </c>
      <c r="AW163" s="65">
        <v>45693</v>
      </c>
      <c r="AX163" s="66" t="s">
        <v>97</v>
      </c>
      <c r="AY163" s="65">
        <v>45693</v>
      </c>
      <c r="AZ163" s="66"/>
      <c r="BH163" s="66">
        <f>+AI163+BF163</f>
        <v>315</v>
      </c>
      <c r="BI163" s="87">
        <f>+AH163+BG163</f>
        <v>102375000</v>
      </c>
      <c r="BJ163" s="86">
        <f t="shared" si="10"/>
        <v>9750000</v>
      </c>
      <c r="BK163" s="65">
        <v>46010</v>
      </c>
      <c r="BP163" s="67">
        <f>NETWORKDAYS.INTL(E163,AN163,1,Hoja1!C164:C181)-1</f>
        <v>5</v>
      </c>
      <c r="BR163" s="69" t="b">
        <f t="shared" si="9"/>
        <v>0</v>
      </c>
    </row>
    <row r="164" spans="1:70" s="70" customFormat="1" ht="150" customHeight="1">
      <c r="A164" s="62">
        <v>162</v>
      </c>
      <c r="B164" s="63" t="s">
        <v>1622</v>
      </c>
      <c r="C164" s="60" t="s">
        <v>1623</v>
      </c>
      <c r="D164" s="51" t="s">
        <v>1624</v>
      </c>
      <c r="E164" s="52">
        <v>45681</v>
      </c>
      <c r="F164" s="51" t="s">
        <v>73</v>
      </c>
      <c r="G164" s="66">
        <v>70131700</v>
      </c>
      <c r="H164" s="51" t="s">
        <v>74</v>
      </c>
      <c r="I164" s="51" t="s">
        <v>75</v>
      </c>
      <c r="J164" s="51" t="s">
        <v>76</v>
      </c>
      <c r="K164" s="51" t="s">
        <v>209</v>
      </c>
      <c r="L164" s="51" t="s">
        <v>538</v>
      </c>
      <c r="M164" s="51" t="s">
        <v>539</v>
      </c>
      <c r="N164" s="51">
        <v>17025</v>
      </c>
      <c r="O164" s="52">
        <v>45662</v>
      </c>
      <c r="P164" s="54">
        <v>129675000</v>
      </c>
      <c r="Q164" s="51" t="s">
        <v>540</v>
      </c>
      <c r="R164" s="53" t="s">
        <v>81</v>
      </c>
      <c r="S164" s="53" t="s">
        <v>81</v>
      </c>
      <c r="T164" s="53" t="s">
        <v>81</v>
      </c>
      <c r="U164" s="82" t="s">
        <v>1625</v>
      </c>
      <c r="V164" s="55" t="s">
        <v>83</v>
      </c>
      <c r="W164" s="55">
        <v>23810100</v>
      </c>
      <c r="X164" s="51">
        <v>8</v>
      </c>
      <c r="Y164" s="66" t="s">
        <v>84</v>
      </c>
      <c r="Z164" s="83">
        <v>26784</v>
      </c>
      <c r="AA164" s="84" t="s">
        <v>85</v>
      </c>
      <c r="AB164" s="66" t="s">
        <v>553</v>
      </c>
      <c r="AC164" s="66" t="s">
        <v>554</v>
      </c>
      <c r="AD164" s="85" t="s">
        <v>1626</v>
      </c>
      <c r="AE164" s="84" t="s">
        <v>1627</v>
      </c>
      <c r="AF164" s="66" t="s">
        <v>1628</v>
      </c>
      <c r="AG164" s="64" t="s">
        <v>1629</v>
      </c>
      <c r="AH164" s="86">
        <v>129675000</v>
      </c>
      <c r="AI164" s="66">
        <v>315</v>
      </c>
      <c r="AJ164" s="66" t="s">
        <v>91</v>
      </c>
      <c r="AK164" s="66" t="s">
        <v>546</v>
      </c>
      <c r="AL164" s="66">
        <f>+VLOOKUP(AK164,LISTAS!$A$921:$C$989,2,0)</f>
        <v>53016476</v>
      </c>
      <c r="AM164" s="66">
        <f>+VLOOKUP(AK164,LISTAS!$A$921:$C$989,3,0)</f>
        <v>5</v>
      </c>
      <c r="AN164" s="65">
        <v>45686</v>
      </c>
      <c r="AO164" s="66">
        <v>15325</v>
      </c>
      <c r="AP164" s="65">
        <v>45687</v>
      </c>
      <c r="AQ164" s="68" t="s">
        <v>93</v>
      </c>
      <c r="AR164" s="181" t="s">
        <v>94</v>
      </c>
      <c r="AS164" s="65">
        <v>45691</v>
      </c>
      <c r="AT164" s="66" t="s">
        <v>95</v>
      </c>
      <c r="AU164" s="66" t="s">
        <v>1383</v>
      </c>
      <c r="AV164" s="65">
        <v>45687</v>
      </c>
      <c r="AW164" s="65" t="s">
        <v>406</v>
      </c>
      <c r="AX164" s="66" t="s">
        <v>97</v>
      </c>
      <c r="AY164" s="65">
        <v>45691</v>
      </c>
      <c r="AZ164" s="66"/>
      <c r="BH164" s="66">
        <f>+AI164+BF164</f>
        <v>315</v>
      </c>
      <c r="BI164" s="87">
        <f>+AH164+BG164</f>
        <v>129675000</v>
      </c>
      <c r="BJ164" s="86">
        <f t="shared" si="10"/>
        <v>12350000</v>
      </c>
      <c r="BK164" s="65">
        <v>46008</v>
      </c>
      <c r="BP164" s="67">
        <f>NETWORKDAYS.INTL(E164,AN164,1,Hoja1!C165:C182)-1</f>
        <v>3</v>
      </c>
      <c r="BQ164" s="70" t="s">
        <v>953</v>
      </c>
      <c r="BR164" s="69" t="b">
        <f t="shared" si="9"/>
        <v>0</v>
      </c>
    </row>
    <row r="165" spans="1:70" s="70" customFormat="1" ht="150" customHeight="1">
      <c r="A165" s="62">
        <v>163</v>
      </c>
      <c r="B165" s="63" t="s">
        <v>1630</v>
      </c>
      <c r="C165" s="60" t="s">
        <v>1631</v>
      </c>
      <c r="D165" s="51" t="s">
        <v>1632</v>
      </c>
      <c r="E165" s="52">
        <v>45680</v>
      </c>
      <c r="F165" s="51" t="s">
        <v>73</v>
      </c>
      <c r="G165" s="66">
        <v>70131700</v>
      </c>
      <c r="H165" s="51" t="s">
        <v>74</v>
      </c>
      <c r="I165" s="51" t="s">
        <v>75</v>
      </c>
      <c r="J165" s="51" t="s">
        <v>76</v>
      </c>
      <c r="K165" s="51" t="s">
        <v>298</v>
      </c>
      <c r="L165" s="51" t="s">
        <v>855</v>
      </c>
      <c r="M165" s="51" t="s">
        <v>856</v>
      </c>
      <c r="N165" s="51">
        <v>13625</v>
      </c>
      <c r="O165" s="52">
        <v>45662</v>
      </c>
      <c r="P165" s="54">
        <v>97500000</v>
      </c>
      <c r="Q165" s="51" t="s">
        <v>857</v>
      </c>
      <c r="R165" s="53" t="s">
        <v>81</v>
      </c>
      <c r="S165" s="53" t="s">
        <v>81</v>
      </c>
      <c r="T165" s="53" t="s">
        <v>81</v>
      </c>
      <c r="U165" s="82" t="s">
        <v>1633</v>
      </c>
      <c r="V165" s="55" t="s">
        <v>83</v>
      </c>
      <c r="W165" s="55">
        <v>1032450689</v>
      </c>
      <c r="X165" s="51">
        <v>1</v>
      </c>
      <c r="Y165" s="66" t="s">
        <v>84</v>
      </c>
      <c r="Z165" s="83">
        <v>33686</v>
      </c>
      <c r="AA165" s="84" t="s">
        <v>85</v>
      </c>
      <c r="AB165" s="66" t="s">
        <v>1131</v>
      </c>
      <c r="AC165" s="66" t="s">
        <v>1634</v>
      </c>
      <c r="AD165" s="85" t="s">
        <v>1635</v>
      </c>
      <c r="AE165" s="84">
        <v>3115522388</v>
      </c>
      <c r="AF165" s="66" t="s">
        <v>1636</v>
      </c>
      <c r="AG165" s="64" t="s">
        <v>1637</v>
      </c>
      <c r="AH165" s="86">
        <v>97500000</v>
      </c>
      <c r="AI165" s="66">
        <v>300</v>
      </c>
      <c r="AJ165" s="66" t="s">
        <v>91</v>
      </c>
      <c r="AK165" s="66" t="s">
        <v>1568</v>
      </c>
      <c r="AL165" s="66">
        <f>+VLOOKUP(AK165,LISTAS!$A$921:$C$989,2,0)</f>
        <v>1030568992</v>
      </c>
      <c r="AM165" s="66">
        <f>+VLOOKUP(AK165,LISTAS!$A$921:$C$989,3,0)</f>
        <v>1</v>
      </c>
      <c r="AN165" s="65">
        <v>45686</v>
      </c>
      <c r="AO165" s="66">
        <v>14725</v>
      </c>
      <c r="AP165" s="65">
        <v>45687</v>
      </c>
      <c r="AQ165" s="68" t="s">
        <v>93</v>
      </c>
      <c r="AR165" s="181" t="s">
        <v>1307</v>
      </c>
      <c r="AS165" s="65">
        <v>45691</v>
      </c>
      <c r="AT165" s="66" t="s">
        <v>95</v>
      </c>
      <c r="AU165" s="66" t="s">
        <v>1392</v>
      </c>
      <c r="AV165" s="65">
        <v>45687</v>
      </c>
      <c r="AW165" s="65" t="s">
        <v>406</v>
      </c>
      <c r="AX165" s="66" t="s">
        <v>97</v>
      </c>
      <c r="AY165" s="65">
        <v>45691</v>
      </c>
      <c r="AZ165" s="66"/>
      <c r="BH165" s="66">
        <f>+AI165+BF165</f>
        <v>300</v>
      </c>
      <c r="BI165" s="87">
        <f>+AH165+BG165</f>
        <v>97500000</v>
      </c>
      <c r="BJ165" s="86">
        <f t="shared" si="10"/>
        <v>9750000</v>
      </c>
      <c r="BK165" s="65">
        <v>46008</v>
      </c>
      <c r="BP165" s="67">
        <f>NETWORKDAYS.INTL(E165,AN165,1,Hoja1!C166:C183)-1</f>
        <v>4</v>
      </c>
      <c r="BQ165" s="70" t="s">
        <v>953</v>
      </c>
      <c r="BR165" s="69" t="b">
        <f t="shared" si="9"/>
        <v>0</v>
      </c>
    </row>
    <row r="166" spans="1:70" s="70" customFormat="1" ht="150" customHeight="1">
      <c r="A166" s="62">
        <v>164</v>
      </c>
      <c r="B166" s="63" t="s">
        <v>1638</v>
      </c>
      <c r="C166" s="60" t="s">
        <v>1639</v>
      </c>
      <c r="D166" s="51" t="s">
        <v>1640</v>
      </c>
      <c r="E166" s="52">
        <v>45686</v>
      </c>
      <c r="F166" s="51" t="s">
        <v>73</v>
      </c>
      <c r="G166" s="66">
        <v>80101504</v>
      </c>
      <c r="H166" s="51" t="s">
        <v>74</v>
      </c>
      <c r="I166" s="51" t="s">
        <v>75</v>
      </c>
      <c r="J166" s="51" t="s">
        <v>76</v>
      </c>
      <c r="K166" s="51" t="s">
        <v>209</v>
      </c>
      <c r="L166" s="51" t="s">
        <v>538</v>
      </c>
      <c r="M166" s="51" t="s">
        <v>539</v>
      </c>
      <c r="N166" s="51">
        <v>5525</v>
      </c>
      <c r="O166" s="52">
        <v>45661</v>
      </c>
      <c r="P166" s="54">
        <v>135850000</v>
      </c>
      <c r="Q166" s="51" t="s">
        <v>540</v>
      </c>
      <c r="R166" s="53" t="s">
        <v>81</v>
      </c>
      <c r="S166" s="53" t="s">
        <v>81</v>
      </c>
      <c r="T166" s="53" t="s">
        <v>81</v>
      </c>
      <c r="U166" s="82" t="s">
        <v>1641</v>
      </c>
      <c r="V166" s="55" t="s">
        <v>83</v>
      </c>
      <c r="W166" s="55">
        <v>79792356</v>
      </c>
      <c r="X166" s="51">
        <v>1</v>
      </c>
      <c r="Y166" s="66" t="s">
        <v>112</v>
      </c>
      <c r="Z166" s="83">
        <v>28206</v>
      </c>
      <c r="AA166" s="84" t="s">
        <v>85</v>
      </c>
      <c r="AB166" s="66" t="s">
        <v>102</v>
      </c>
      <c r="AC166" s="66" t="s">
        <v>1642</v>
      </c>
      <c r="AD166" s="85" t="s">
        <v>1643</v>
      </c>
      <c r="AE166" s="84">
        <v>3124350628</v>
      </c>
      <c r="AF166" s="66" t="s">
        <v>1644</v>
      </c>
      <c r="AG166" s="64" t="s">
        <v>1645</v>
      </c>
      <c r="AH166" s="86">
        <v>135850000</v>
      </c>
      <c r="AI166" s="66">
        <v>330</v>
      </c>
      <c r="AJ166" s="66" t="s">
        <v>91</v>
      </c>
      <c r="AK166" s="66" t="s">
        <v>983</v>
      </c>
      <c r="AL166" s="66">
        <f>+VLOOKUP(AK166,LISTAS!$A$921:$C$989,2,0)</f>
        <v>52869957</v>
      </c>
      <c r="AM166" s="66">
        <f>+VLOOKUP(AK166,LISTAS!$A$921:$C$989,3,0)</f>
        <v>2</v>
      </c>
      <c r="AN166" s="65">
        <v>45686</v>
      </c>
      <c r="AO166" s="66">
        <v>15125</v>
      </c>
      <c r="AP166" s="65">
        <v>45687</v>
      </c>
      <c r="AQ166" s="68" t="s">
        <v>93</v>
      </c>
      <c r="AR166" s="181" t="s">
        <v>94</v>
      </c>
      <c r="AS166" s="65">
        <v>45691</v>
      </c>
      <c r="AT166" s="66" t="s">
        <v>95</v>
      </c>
      <c r="AU166" s="66" t="s">
        <v>1401</v>
      </c>
      <c r="AV166" s="65">
        <v>45687</v>
      </c>
      <c r="AW166" s="65" t="s">
        <v>406</v>
      </c>
      <c r="AX166" s="66" t="s">
        <v>97</v>
      </c>
      <c r="AY166" s="65">
        <v>45691</v>
      </c>
      <c r="AZ166" s="66" t="s">
        <v>1157</v>
      </c>
      <c r="BA166" s="107">
        <v>45713</v>
      </c>
      <c r="BB166" s="107">
        <v>45691</v>
      </c>
      <c r="BC166" s="107">
        <v>45720</v>
      </c>
      <c r="BF166" s="62">
        <v>4</v>
      </c>
      <c r="BG166" s="124">
        <f>411667*4</f>
        <v>1646668</v>
      </c>
      <c r="BH166" s="66">
        <f>+AI166-BF166</f>
        <v>326</v>
      </c>
      <c r="BI166" s="87">
        <f>+AH166-BG166</f>
        <v>134203332</v>
      </c>
      <c r="BJ166" s="86">
        <f t="shared" si="10"/>
        <v>12349999.877300613</v>
      </c>
      <c r="BK166" s="65">
        <v>46008</v>
      </c>
      <c r="BP166" s="67">
        <f>NETWORKDAYS.INTL(E166,AN166,1,Hoja1!C147:C164)-1</f>
        <v>0</v>
      </c>
      <c r="BR166" s="69" t="b">
        <f t="shared" si="9"/>
        <v>0</v>
      </c>
    </row>
    <row r="167" spans="1:70" s="70" customFormat="1" ht="150" customHeight="1">
      <c r="A167" s="62">
        <v>165</v>
      </c>
      <c r="B167" s="63" t="s">
        <v>1646</v>
      </c>
      <c r="C167" s="60" t="s">
        <v>1647</v>
      </c>
      <c r="D167" s="51" t="s">
        <v>1648</v>
      </c>
      <c r="E167" s="52">
        <v>45684</v>
      </c>
      <c r="F167" s="51" t="s">
        <v>73</v>
      </c>
      <c r="G167" s="66">
        <v>70131700</v>
      </c>
      <c r="H167" s="51" t="s">
        <v>74</v>
      </c>
      <c r="I167" s="51" t="s">
        <v>75</v>
      </c>
      <c r="J167" s="51" t="s">
        <v>76</v>
      </c>
      <c r="K167" s="51" t="s">
        <v>298</v>
      </c>
      <c r="L167" s="51" t="s">
        <v>855</v>
      </c>
      <c r="M167" s="51" t="s">
        <v>856</v>
      </c>
      <c r="N167" s="51">
        <v>35325</v>
      </c>
      <c r="O167" s="52">
        <v>45663</v>
      </c>
      <c r="P167" s="54">
        <v>97500000</v>
      </c>
      <c r="Q167" s="51" t="s">
        <v>857</v>
      </c>
      <c r="R167" s="53" t="s">
        <v>81</v>
      </c>
      <c r="S167" s="53" t="s">
        <v>81</v>
      </c>
      <c r="T167" s="53" t="s">
        <v>81</v>
      </c>
      <c r="U167" s="82" t="s">
        <v>1649</v>
      </c>
      <c r="V167" s="55" t="s">
        <v>83</v>
      </c>
      <c r="W167" s="55">
        <v>79803728</v>
      </c>
      <c r="X167" s="51">
        <v>7</v>
      </c>
      <c r="Y167" s="66" t="s">
        <v>112</v>
      </c>
      <c r="Z167" s="83">
        <v>28141</v>
      </c>
      <c r="AA167" s="84" t="s">
        <v>85</v>
      </c>
      <c r="AB167" s="66" t="s">
        <v>529</v>
      </c>
      <c r="AC167" s="66" t="s">
        <v>1650</v>
      </c>
      <c r="AD167" s="85" t="s">
        <v>1651</v>
      </c>
      <c r="AE167" s="84">
        <v>3105687231</v>
      </c>
      <c r="AF167" s="66" t="s">
        <v>1652</v>
      </c>
      <c r="AG167" s="64" t="s">
        <v>1653</v>
      </c>
      <c r="AH167" s="86">
        <v>97500000</v>
      </c>
      <c r="AI167" s="66">
        <v>300</v>
      </c>
      <c r="AJ167" s="66" t="s">
        <v>91</v>
      </c>
      <c r="AK167" s="66" t="s">
        <v>925</v>
      </c>
      <c r="AL167" s="66">
        <f>+VLOOKUP(AK167,LISTAS!$A$921:$C$989,2,0)</f>
        <v>79806884</v>
      </c>
      <c r="AM167" s="66">
        <f>+VLOOKUP(AK167,LISTAS!$A$921:$C$989,3,0)</f>
        <v>1</v>
      </c>
      <c r="AN167" s="65">
        <v>45686</v>
      </c>
      <c r="AO167" s="66">
        <v>15025</v>
      </c>
      <c r="AP167" s="65">
        <v>45687</v>
      </c>
      <c r="AQ167" s="68" t="s">
        <v>93</v>
      </c>
      <c r="AR167" s="181" t="s">
        <v>194</v>
      </c>
      <c r="AS167" s="65">
        <v>45691</v>
      </c>
      <c r="AT167" s="66" t="s">
        <v>95</v>
      </c>
      <c r="AU167" s="66" t="s">
        <v>1410</v>
      </c>
      <c r="AV167" s="65">
        <v>45687</v>
      </c>
      <c r="AW167" s="65" t="s">
        <v>406</v>
      </c>
      <c r="AX167" s="66" t="s">
        <v>97</v>
      </c>
      <c r="AY167" s="65">
        <v>45691</v>
      </c>
      <c r="AZ167" s="66"/>
      <c r="BH167" s="66">
        <f>+AI167+BF167</f>
        <v>300</v>
      </c>
      <c r="BI167" s="87">
        <f>+AH167+BG167</f>
        <v>97500000</v>
      </c>
      <c r="BJ167" s="86">
        <f t="shared" si="10"/>
        <v>9750000</v>
      </c>
      <c r="BK167" s="65">
        <v>46008</v>
      </c>
      <c r="BP167" s="67">
        <f>NETWORKDAYS.INTL(E167,AN167,1,Hoja1!C148:C165)-1</f>
        <v>2</v>
      </c>
      <c r="BR167" s="69" t="b">
        <f t="shared" si="9"/>
        <v>0</v>
      </c>
    </row>
    <row r="168" spans="1:70" s="70" customFormat="1" ht="150" customHeight="1">
      <c r="A168" s="62">
        <v>166</v>
      </c>
      <c r="B168" s="63" t="s">
        <v>1654</v>
      </c>
      <c r="C168" s="60" t="s">
        <v>1655</v>
      </c>
      <c r="D168" s="51" t="s">
        <v>1656</v>
      </c>
      <c r="E168" s="52">
        <v>45684</v>
      </c>
      <c r="F168" s="51" t="s">
        <v>73</v>
      </c>
      <c r="G168" s="66">
        <v>70131700</v>
      </c>
      <c r="H168" s="51" t="s">
        <v>74</v>
      </c>
      <c r="I168" s="51" t="s">
        <v>75</v>
      </c>
      <c r="J168" s="51" t="s">
        <v>76</v>
      </c>
      <c r="K168" s="51" t="s">
        <v>209</v>
      </c>
      <c r="L168" s="51" t="s">
        <v>538</v>
      </c>
      <c r="M168" s="51" t="s">
        <v>539</v>
      </c>
      <c r="N168" s="51">
        <v>8525</v>
      </c>
      <c r="O168" s="52">
        <v>45662</v>
      </c>
      <c r="P168" s="54">
        <v>109200000</v>
      </c>
      <c r="Q168" s="51" t="s">
        <v>540</v>
      </c>
      <c r="R168" s="53" t="s">
        <v>81</v>
      </c>
      <c r="S168" s="53" t="s">
        <v>81</v>
      </c>
      <c r="T168" s="53" t="s">
        <v>81</v>
      </c>
      <c r="U168" s="82" t="s">
        <v>1657</v>
      </c>
      <c r="V168" s="55" t="s">
        <v>83</v>
      </c>
      <c r="W168" s="55">
        <v>1032364654</v>
      </c>
      <c r="X168" s="51">
        <v>6</v>
      </c>
      <c r="Y168" s="66" t="s">
        <v>84</v>
      </c>
      <c r="Z168" s="83">
        <v>31448</v>
      </c>
      <c r="AA168" s="84" t="s">
        <v>85</v>
      </c>
      <c r="AB168" s="66" t="s">
        <v>1046</v>
      </c>
      <c r="AC168" s="66" t="s">
        <v>1658</v>
      </c>
      <c r="AD168" s="85" t="s">
        <v>1659</v>
      </c>
      <c r="AE168" s="84">
        <v>3105983764</v>
      </c>
      <c r="AF168" s="66" t="s">
        <v>1660</v>
      </c>
      <c r="AG168" s="64" t="s">
        <v>1661</v>
      </c>
      <c r="AH168" s="86">
        <v>109200000</v>
      </c>
      <c r="AI168" s="66">
        <v>315</v>
      </c>
      <c r="AJ168" s="66" t="s">
        <v>91</v>
      </c>
      <c r="AK168" s="66" t="s">
        <v>1662</v>
      </c>
      <c r="AL168" s="66">
        <f>+VLOOKUP(AK168,LISTAS!$A$921:$C$989,2,0)</f>
        <v>64701334</v>
      </c>
      <c r="AM168" s="66">
        <f>+VLOOKUP(AK168,LISTAS!$A$921:$C$989,3,0)</f>
        <v>6</v>
      </c>
      <c r="AN168" s="65">
        <v>45686</v>
      </c>
      <c r="AO168" s="66">
        <v>14825</v>
      </c>
      <c r="AP168" s="65">
        <v>45687</v>
      </c>
      <c r="AQ168" s="68" t="s">
        <v>93</v>
      </c>
      <c r="AR168" s="181" t="s">
        <v>94</v>
      </c>
      <c r="AS168" s="65">
        <v>45691</v>
      </c>
      <c r="AT168" s="66" t="s">
        <v>95</v>
      </c>
      <c r="AU168" s="66" t="s">
        <v>1421</v>
      </c>
      <c r="AV168" s="65">
        <v>45687</v>
      </c>
      <c r="AW168" s="65" t="s">
        <v>406</v>
      </c>
      <c r="AX168" s="66" t="s">
        <v>97</v>
      </c>
      <c r="AY168" s="65">
        <v>45691</v>
      </c>
      <c r="AZ168" s="66"/>
      <c r="BH168" s="66">
        <f>+AI168+BF168</f>
        <v>315</v>
      </c>
      <c r="BI168" s="87">
        <f>+AH168+BG168</f>
        <v>109200000</v>
      </c>
      <c r="BJ168" s="86">
        <f t="shared" si="10"/>
        <v>10400000</v>
      </c>
      <c r="BK168" s="65">
        <v>46008</v>
      </c>
      <c r="BP168" s="67">
        <f>NETWORKDAYS.INTL(E168,AN168,1,Hoja1!C149:C166)-1</f>
        <v>2</v>
      </c>
      <c r="BR168" s="69" t="b">
        <f t="shared" si="9"/>
        <v>0</v>
      </c>
    </row>
    <row r="169" spans="1:70" s="70" customFormat="1" ht="150" customHeight="1">
      <c r="A169" s="62">
        <v>167</v>
      </c>
      <c r="B169" s="63" t="s">
        <v>1663</v>
      </c>
      <c r="C169" s="60" t="s">
        <v>1664</v>
      </c>
      <c r="D169" s="51" t="s">
        <v>1665</v>
      </c>
      <c r="E169" s="52">
        <v>45685</v>
      </c>
      <c r="F169" s="51" t="s">
        <v>73</v>
      </c>
      <c r="G169" s="66">
        <v>80161500</v>
      </c>
      <c r="H169" s="51" t="s">
        <v>74</v>
      </c>
      <c r="I169" s="51" t="s">
        <v>75</v>
      </c>
      <c r="J169" s="51" t="s">
        <v>76</v>
      </c>
      <c r="K169" s="51" t="s">
        <v>183</v>
      </c>
      <c r="L169" s="51" t="s">
        <v>184</v>
      </c>
      <c r="M169" s="51" t="s">
        <v>456</v>
      </c>
      <c r="N169" s="51">
        <v>21725</v>
      </c>
      <c r="O169" s="52">
        <v>45663</v>
      </c>
      <c r="P169" s="54">
        <v>123500000</v>
      </c>
      <c r="Q169" s="51" t="s">
        <v>789</v>
      </c>
      <c r="R169" s="53" t="s">
        <v>81</v>
      </c>
      <c r="S169" s="53" t="s">
        <v>81</v>
      </c>
      <c r="T169" s="53" t="s">
        <v>81</v>
      </c>
      <c r="U169" s="82" t="s">
        <v>1666</v>
      </c>
      <c r="V169" s="55" t="s">
        <v>83</v>
      </c>
      <c r="W169" s="55">
        <v>79299831</v>
      </c>
      <c r="X169" s="51">
        <v>5</v>
      </c>
      <c r="Y169" s="66" t="s">
        <v>112</v>
      </c>
      <c r="Z169" s="83">
        <v>23289</v>
      </c>
      <c r="AA169" s="84" t="s">
        <v>85</v>
      </c>
      <c r="AB169" s="66" t="s">
        <v>1667</v>
      </c>
      <c r="AC169" s="66" t="s">
        <v>1668</v>
      </c>
      <c r="AD169" s="85" t="s">
        <v>1669</v>
      </c>
      <c r="AE169" s="84">
        <v>3173789111</v>
      </c>
      <c r="AF169" s="66" t="s">
        <v>1670</v>
      </c>
      <c r="AG169" s="64" t="s">
        <v>1671</v>
      </c>
      <c r="AH169" s="86">
        <v>123500000</v>
      </c>
      <c r="AI169" s="66">
        <v>300</v>
      </c>
      <c r="AJ169" s="66" t="s">
        <v>91</v>
      </c>
      <c r="AK169" s="66" t="s">
        <v>883</v>
      </c>
      <c r="AL169" s="66">
        <f>+VLOOKUP(AK169,LISTAS!$A$921:$C$989,2,0)</f>
        <v>52886876</v>
      </c>
      <c r="AM169" s="66">
        <f>+VLOOKUP(AK169,LISTAS!$A$921:$C$989,3,0)</f>
        <v>6</v>
      </c>
      <c r="AN169" s="65">
        <v>45686</v>
      </c>
      <c r="AO169" s="66">
        <v>15625</v>
      </c>
      <c r="AP169" s="65">
        <v>45687</v>
      </c>
      <c r="AQ169" s="68" t="s">
        <v>93</v>
      </c>
      <c r="AR169" s="181" t="s">
        <v>194</v>
      </c>
      <c r="AS169" s="65">
        <v>45691</v>
      </c>
      <c r="AT169" s="66" t="s">
        <v>95</v>
      </c>
      <c r="AU169" s="66" t="s">
        <v>1428</v>
      </c>
      <c r="AV169" s="65">
        <v>45691</v>
      </c>
      <c r="AW169" s="65">
        <v>45693</v>
      </c>
      <c r="AX169" s="66" t="s">
        <v>97</v>
      </c>
      <c r="AY169" s="65">
        <v>45693</v>
      </c>
      <c r="AZ169" s="66"/>
      <c r="BH169" s="66">
        <f>+AI169+BF169</f>
        <v>300</v>
      </c>
      <c r="BI169" s="87">
        <f>+AH169+BG169</f>
        <v>123500000</v>
      </c>
      <c r="BJ169" s="86">
        <f t="shared" si="10"/>
        <v>12350000</v>
      </c>
      <c r="BK169" s="65">
        <v>46010</v>
      </c>
      <c r="BP169" s="67">
        <f>NETWORKDAYS.INTL(E169,AN169,1,Hoja1!C150:C167)-1</f>
        <v>1</v>
      </c>
      <c r="BR169" s="69" t="b">
        <f t="shared" si="9"/>
        <v>0</v>
      </c>
    </row>
    <row r="170" spans="1:70" s="70" customFormat="1" ht="150" customHeight="1">
      <c r="A170" s="62">
        <v>168</v>
      </c>
      <c r="B170" s="63" t="s">
        <v>1672</v>
      </c>
      <c r="C170" s="60" t="s">
        <v>1673</v>
      </c>
      <c r="D170" s="51" t="s">
        <v>1674</v>
      </c>
      <c r="E170" s="52">
        <v>45685</v>
      </c>
      <c r="F170" s="51" t="s">
        <v>73</v>
      </c>
      <c r="G170" s="66">
        <v>83121700</v>
      </c>
      <c r="H170" s="51" t="s">
        <v>74</v>
      </c>
      <c r="I170" s="51" t="s">
        <v>75</v>
      </c>
      <c r="J170" s="51" t="s">
        <v>76</v>
      </c>
      <c r="K170" s="51" t="s">
        <v>183</v>
      </c>
      <c r="L170" s="51" t="s">
        <v>612</v>
      </c>
      <c r="M170" s="51" t="s">
        <v>79</v>
      </c>
      <c r="N170" s="51">
        <v>27825</v>
      </c>
      <c r="O170" s="52">
        <v>45663</v>
      </c>
      <c r="P170" s="54">
        <v>68250000</v>
      </c>
      <c r="Q170" s="51" t="s">
        <v>80</v>
      </c>
      <c r="R170" s="53" t="s">
        <v>81</v>
      </c>
      <c r="S170" s="53" t="s">
        <v>81</v>
      </c>
      <c r="T170" s="53" t="s">
        <v>81</v>
      </c>
      <c r="U170" s="82" t="s">
        <v>1675</v>
      </c>
      <c r="V170" s="55" t="s">
        <v>83</v>
      </c>
      <c r="W170" s="55">
        <v>80213968</v>
      </c>
      <c r="X170" s="51">
        <v>1</v>
      </c>
      <c r="Y170" s="66" t="s">
        <v>112</v>
      </c>
      <c r="Z170" s="83">
        <v>30678</v>
      </c>
      <c r="AA170" s="84" t="s">
        <v>85</v>
      </c>
      <c r="AB170" s="66" t="s">
        <v>1253</v>
      </c>
      <c r="AC170" s="66" t="s">
        <v>1180</v>
      </c>
      <c r="AD170" s="85" t="s">
        <v>1676</v>
      </c>
      <c r="AE170" s="84">
        <v>3115130430</v>
      </c>
      <c r="AF170" s="66" t="s">
        <v>1677</v>
      </c>
      <c r="AG170" s="64" t="s">
        <v>1678</v>
      </c>
      <c r="AH170" s="86">
        <v>68250000</v>
      </c>
      <c r="AI170" s="66">
        <v>315</v>
      </c>
      <c r="AJ170" s="66" t="s">
        <v>91</v>
      </c>
      <c r="AK170" s="66" t="s">
        <v>618</v>
      </c>
      <c r="AL170" s="66">
        <f>+VLOOKUP(AK170,LISTAS!$A$921:$C$989,2,0)</f>
        <v>52153551</v>
      </c>
      <c r="AM170" s="66">
        <f>+VLOOKUP(AK170,LISTAS!$A$921:$C$989,3,0)</f>
        <v>2</v>
      </c>
      <c r="AN170" s="65">
        <v>45686</v>
      </c>
      <c r="AO170" s="66">
        <v>15725</v>
      </c>
      <c r="AP170" s="65">
        <v>45687</v>
      </c>
      <c r="AQ170" s="68" t="s">
        <v>93</v>
      </c>
      <c r="AR170" s="181" t="s">
        <v>94</v>
      </c>
      <c r="AS170" s="65">
        <v>45691</v>
      </c>
      <c r="AT170" s="66" t="s">
        <v>95</v>
      </c>
      <c r="AU170" s="66" t="s">
        <v>1437</v>
      </c>
      <c r="AV170" s="65" t="s">
        <v>1438</v>
      </c>
      <c r="AW170" s="65" t="s">
        <v>1439</v>
      </c>
      <c r="AX170" s="66" t="s">
        <v>97</v>
      </c>
      <c r="AY170" s="65">
        <v>45691</v>
      </c>
      <c r="AZ170" s="66"/>
      <c r="BH170" s="66">
        <f>+AI170+BF170</f>
        <v>315</v>
      </c>
      <c r="BI170" s="87">
        <f>+AH170+BG170</f>
        <v>68250000</v>
      </c>
      <c r="BJ170" s="86">
        <f t="shared" si="10"/>
        <v>6500000</v>
      </c>
      <c r="BK170" s="65">
        <v>46008</v>
      </c>
      <c r="BP170" s="67">
        <f>NETWORKDAYS.INTL(E170,AN170,1,Hoja1!C151:C168)-1</f>
        <v>1</v>
      </c>
      <c r="BR170" s="69" t="b">
        <f t="shared" si="9"/>
        <v>0</v>
      </c>
    </row>
    <row r="171" spans="1:70" s="70" customFormat="1" ht="150" customHeight="1">
      <c r="A171" s="62">
        <v>169</v>
      </c>
      <c r="B171" s="63" t="s">
        <v>1679</v>
      </c>
      <c r="C171" s="60" t="s">
        <v>1680</v>
      </c>
      <c r="D171" s="51" t="s">
        <v>1681</v>
      </c>
      <c r="E171" s="52">
        <v>45686</v>
      </c>
      <c r="F171" s="51" t="s">
        <v>73</v>
      </c>
      <c r="G171" s="66">
        <v>81111500</v>
      </c>
      <c r="H171" s="51" t="s">
        <v>74</v>
      </c>
      <c r="I171" s="51" t="s">
        <v>75</v>
      </c>
      <c r="J171" s="51" t="s">
        <v>76</v>
      </c>
      <c r="K171" s="51" t="s">
        <v>183</v>
      </c>
      <c r="L171" s="57" t="s">
        <v>184</v>
      </c>
      <c r="M171" s="51" t="s">
        <v>185</v>
      </c>
      <c r="N171" s="51">
        <v>4025</v>
      </c>
      <c r="O171" s="52">
        <v>45661</v>
      </c>
      <c r="P171" s="54">
        <v>57200000</v>
      </c>
      <c r="Q171" s="51" t="s">
        <v>186</v>
      </c>
      <c r="R171" s="53" t="s">
        <v>81</v>
      </c>
      <c r="S171" s="53" t="s">
        <v>81</v>
      </c>
      <c r="T171" s="53" t="s">
        <v>81</v>
      </c>
      <c r="U171" s="82" t="s">
        <v>1682</v>
      </c>
      <c r="V171" s="55" t="s">
        <v>83</v>
      </c>
      <c r="W171" s="55">
        <v>1004153744</v>
      </c>
      <c r="X171" s="51">
        <v>3</v>
      </c>
      <c r="Y171" s="66" t="s">
        <v>84</v>
      </c>
      <c r="Z171" s="83">
        <v>36970</v>
      </c>
      <c r="AA171" s="84" t="s">
        <v>85</v>
      </c>
      <c r="AB171" s="66" t="s">
        <v>188</v>
      </c>
      <c r="AC171" s="66" t="s">
        <v>87</v>
      </c>
      <c r="AD171" s="85" t="s">
        <v>1683</v>
      </c>
      <c r="AE171" s="84">
        <v>3225588458</v>
      </c>
      <c r="AF171" s="66" t="s">
        <v>1684</v>
      </c>
      <c r="AG171" s="64" t="s">
        <v>1685</v>
      </c>
      <c r="AH171" s="86">
        <v>56680000</v>
      </c>
      <c r="AI171" s="66">
        <v>327</v>
      </c>
      <c r="AJ171" s="66" t="s">
        <v>91</v>
      </c>
      <c r="AK171" s="66" t="s">
        <v>193</v>
      </c>
      <c r="AL171" s="66">
        <f>+VLOOKUP(AK171,LISTAS!$A$921:$C$989,2,0)</f>
        <v>1024472436</v>
      </c>
      <c r="AM171" s="66">
        <f>+VLOOKUP(AK171,LISTAS!$A$921:$C$989,3,0)</f>
        <v>0</v>
      </c>
      <c r="AN171" s="65">
        <v>45687</v>
      </c>
      <c r="AO171" s="66">
        <v>16625</v>
      </c>
      <c r="AP171" s="65">
        <v>45691</v>
      </c>
      <c r="AQ171" s="68" t="s">
        <v>93</v>
      </c>
      <c r="AR171" s="181" t="s">
        <v>94</v>
      </c>
      <c r="AS171" s="65">
        <v>45691</v>
      </c>
      <c r="AT171" s="66" t="s">
        <v>95</v>
      </c>
      <c r="AU171" s="66" t="s">
        <v>1448</v>
      </c>
      <c r="AV171" s="65">
        <v>45688</v>
      </c>
      <c r="AW171" s="65">
        <v>45691</v>
      </c>
      <c r="AX171" s="66" t="s">
        <v>97</v>
      </c>
      <c r="AY171" s="65">
        <v>45691</v>
      </c>
      <c r="AZ171" s="66"/>
      <c r="BH171" s="66">
        <f>+AI171+BF171</f>
        <v>327</v>
      </c>
      <c r="BI171" s="87">
        <f>+AH171+BG171</f>
        <v>56680000</v>
      </c>
      <c r="BJ171" s="86">
        <f t="shared" si="10"/>
        <v>5200000</v>
      </c>
      <c r="BK171" s="65">
        <v>46008</v>
      </c>
      <c r="BP171" s="67">
        <f>NETWORKDAYS.INTL(E171,AN171,1,Hoja1!C152:C169)-1</f>
        <v>1</v>
      </c>
      <c r="BR171" s="69" t="b">
        <f t="shared" si="9"/>
        <v>0</v>
      </c>
    </row>
    <row r="172" spans="1:70" s="70" customFormat="1" ht="150" customHeight="1">
      <c r="A172" s="62">
        <v>170</v>
      </c>
      <c r="B172" s="63" t="s">
        <v>1686</v>
      </c>
      <c r="C172" s="60" t="s">
        <v>1687</v>
      </c>
      <c r="D172" s="51" t="s">
        <v>1688</v>
      </c>
      <c r="E172" s="52">
        <v>45685</v>
      </c>
      <c r="F172" s="51" t="s">
        <v>73</v>
      </c>
      <c r="G172" s="66" t="s">
        <v>779</v>
      </c>
      <c r="H172" s="51" t="s">
        <v>74</v>
      </c>
      <c r="I172" s="51" t="s">
        <v>75</v>
      </c>
      <c r="J172" s="51" t="s">
        <v>76</v>
      </c>
      <c r="K172" s="51" t="s">
        <v>183</v>
      </c>
      <c r="L172" s="57" t="s">
        <v>612</v>
      </c>
      <c r="M172" s="51" t="s">
        <v>79</v>
      </c>
      <c r="N172" s="51">
        <v>30025</v>
      </c>
      <c r="O172" s="52">
        <v>45663</v>
      </c>
      <c r="P172" s="54" t="s">
        <v>1689</v>
      </c>
      <c r="Q172" s="51" t="s">
        <v>80</v>
      </c>
      <c r="R172" s="53" t="s">
        <v>81</v>
      </c>
      <c r="S172" s="53" t="s">
        <v>81</v>
      </c>
      <c r="T172" s="53" t="s">
        <v>81</v>
      </c>
      <c r="U172" s="82" t="s">
        <v>1690</v>
      </c>
      <c r="V172" s="55" t="s">
        <v>83</v>
      </c>
      <c r="W172" s="55">
        <v>1014249235</v>
      </c>
      <c r="X172" s="51">
        <v>6</v>
      </c>
      <c r="Y172" s="66" t="s">
        <v>112</v>
      </c>
      <c r="Z172" s="83">
        <v>34287</v>
      </c>
      <c r="AA172" s="84" t="s">
        <v>85</v>
      </c>
      <c r="AB172" s="66" t="s">
        <v>614</v>
      </c>
      <c r="AC172" s="66" t="s">
        <v>1691</v>
      </c>
      <c r="AD172" s="85" t="s">
        <v>1692</v>
      </c>
      <c r="AE172" s="84">
        <v>3016228781</v>
      </c>
      <c r="AF172" s="66" t="s">
        <v>1548</v>
      </c>
      <c r="AG172" s="64" t="s">
        <v>1693</v>
      </c>
      <c r="AH172" s="86">
        <v>85312500</v>
      </c>
      <c r="AI172" s="66">
        <v>315</v>
      </c>
      <c r="AJ172" s="66" t="s">
        <v>91</v>
      </c>
      <c r="AK172" s="66" t="s">
        <v>618</v>
      </c>
      <c r="AL172" s="66">
        <f>+VLOOKUP(AK172,LISTAS!$A$921:$C$989,2,0)</f>
        <v>52153551</v>
      </c>
      <c r="AM172" s="66">
        <f>+VLOOKUP(AK172,LISTAS!$A$921:$C$989,3,0)</f>
        <v>2</v>
      </c>
      <c r="AN172" s="65">
        <v>45687</v>
      </c>
      <c r="AO172" s="66">
        <v>16525</v>
      </c>
      <c r="AP172" s="65">
        <v>45691</v>
      </c>
      <c r="AQ172" s="68" t="s">
        <v>93</v>
      </c>
      <c r="AR172" s="181" t="s">
        <v>94</v>
      </c>
      <c r="AS172" s="65">
        <v>45691</v>
      </c>
      <c r="AT172" s="66" t="s">
        <v>95</v>
      </c>
      <c r="AU172" s="66" t="s">
        <v>1456</v>
      </c>
      <c r="AV172" s="65">
        <v>45689</v>
      </c>
      <c r="AW172" s="65">
        <v>45691</v>
      </c>
      <c r="AX172" s="66" t="s">
        <v>97</v>
      </c>
      <c r="AY172" s="65">
        <v>45691</v>
      </c>
      <c r="AZ172" s="66"/>
      <c r="BH172" s="66">
        <f>+AI172+BF172</f>
        <v>315</v>
      </c>
      <c r="BI172" s="87">
        <f>+AH172+BG172</f>
        <v>85312500</v>
      </c>
      <c r="BJ172" s="86">
        <f t="shared" si="10"/>
        <v>8125000</v>
      </c>
      <c r="BK172" s="65">
        <v>46008</v>
      </c>
      <c r="BP172" s="67">
        <f>NETWORKDAYS.INTL(E172,AN172,1,Hoja1!C153:C170)-1</f>
        <v>2</v>
      </c>
      <c r="BR172" s="69" t="b">
        <f t="shared" si="9"/>
        <v>0</v>
      </c>
    </row>
    <row r="173" spans="1:70" s="70" customFormat="1" ht="150" customHeight="1">
      <c r="A173" s="62">
        <v>171</v>
      </c>
      <c r="B173" s="63" t="s">
        <v>1694</v>
      </c>
      <c r="C173" s="60" t="s">
        <v>1695</v>
      </c>
      <c r="D173" s="51" t="s">
        <v>1696</v>
      </c>
      <c r="E173" s="52">
        <v>45685</v>
      </c>
      <c r="F173" s="51" t="s">
        <v>73</v>
      </c>
      <c r="G173" s="66">
        <v>70131700</v>
      </c>
      <c r="H173" s="51" t="s">
        <v>74</v>
      </c>
      <c r="I173" s="51" t="s">
        <v>75</v>
      </c>
      <c r="J173" s="51" t="s">
        <v>76</v>
      </c>
      <c r="K173" s="51" t="s">
        <v>209</v>
      </c>
      <c r="L173" s="57" t="s">
        <v>538</v>
      </c>
      <c r="M173" s="51" t="s">
        <v>539</v>
      </c>
      <c r="N173" s="51">
        <v>15125</v>
      </c>
      <c r="O173" s="52">
        <v>45662</v>
      </c>
      <c r="P173" s="54" t="s">
        <v>1697</v>
      </c>
      <c r="Q173" s="59" t="s">
        <v>540</v>
      </c>
      <c r="R173" s="53" t="s">
        <v>81</v>
      </c>
      <c r="S173" s="53" t="s">
        <v>81</v>
      </c>
      <c r="T173" s="53" t="s">
        <v>81</v>
      </c>
      <c r="U173" s="82" t="s">
        <v>1698</v>
      </c>
      <c r="V173" s="55" t="s">
        <v>83</v>
      </c>
      <c r="W173" s="55">
        <v>80197501</v>
      </c>
      <c r="X173" s="51">
        <v>5</v>
      </c>
      <c r="Y173" s="66" t="s">
        <v>112</v>
      </c>
      <c r="Z173" s="83">
        <v>30677</v>
      </c>
      <c r="AA173" s="84" t="s">
        <v>85</v>
      </c>
      <c r="AB173" s="66" t="s">
        <v>553</v>
      </c>
      <c r="AC173" s="66" t="s">
        <v>1699</v>
      </c>
      <c r="AD173" s="85" t="s">
        <v>1700</v>
      </c>
      <c r="AE173" s="84">
        <v>3212137083</v>
      </c>
      <c r="AF173" s="66" t="s">
        <v>1419</v>
      </c>
      <c r="AG173" s="64" t="s">
        <v>1701</v>
      </c>
      <c r="AH173" s="86">
        <v>109200000</v>
      </c>
      <c r="AI173" s="66">
        <v>315</v>
      </c>
      <c r="AJ173" s="66" t="s">
        <v>91</v>
      </c>
      <c r="AK173" s="66" t="s">
        <v>546</v>
      </c>
      <c r="AL173" s="66">
        <f>+VLOOKUP(AK173,LISTAS!$A$921:$C$989,2,0)</f>
        <v>53016476</v>
      </c>
      <c r="AM173" s="66">
        <f>+VLOOKUP(AK173,LISTAS!$A$921:$C$989,3,0)</f>
        <v>5</v>
      </c>
      <c r="AN173" s="65">
        <v>45691</v>
      </c>
      <c r="AO173" s="66">
        <v>17525</v>
      </c>
      <c r="AP173" s="65">
        <v>45692</v>
      </c>
      <c r="AQ173" s="68" t="s">
        <v>93</v>
      </c>
      <c r="AR173" s="181" t="s">
        <v>94</v>
      </c>
      <c r="AS173" s="65">
        <v>45691</v>
      </c>
      <c r="AT173" s="66" t="s">
        <v>163</v>
      </c>
      <c r="AU173" s="66" t="s">
        <v>1464</v>
      </c>
      <c r="AV173" s="65">
        <v>45688</v>
      </c>
      <c r="AW173" s="65">
        <v>45692</v>
      </c>
      <c r="AX173" s="66" t="s">
        <v>97</v>
      </c>
      <c r="AY173" s="65">
        <v>45692</v>
      </c>
      <c r="AZ173" s="66"/>
      <c r="BH173" s="66">
        <f>+AI173+BF173</f>
        <v>315</v>
      </c>
      <c r="BI173" s="87">
        <f>+AH173+BG173</f>
        <v>109200000</v>
      </c>
      <c r="BJ173" s="86">
        <f t="shared" si="10"/>
        <v>10400000</v>
      </c>
      <c r="BK173" s="65">
        <v>46009</v>
      </c>
      <c r="BP173" s="67">
        <f>NETWORKDAYS.INTL(E173,AN173,1,Hoja1!C154:C171)-1</f>
        <v>4</v>
      </c>
      <c r="BR173" s="69" t="b">
        <f t="shared" si="9"/>
        <v>0</v>
      </c>
    </row>
    <row r="174" spans="1:70" s="70" customFormat="1" ht="150" customHeight="1">
      <c r="A174" s="62">
        <v>172</v>
      </c>
      <c r="B174" s="63" t="s">
        <v>1702</v>
      </c>
      <c r="C174" s="60" t="s">
        <v>1703</v>
      </c>
      <c r="D174" s="51" t="s">
        <v>1704</v>
      </c>
      <c r="E174" s="52">
        <v>45685</v>
      </c>
      <c r="F174" s="51" t="s">
        <v>73</v>
      </c>
      <c r="G174" s="66">
        <v>70131700</v>
      </c>
      <c r="H174" s="51" t="s">
        <v>74</v>
      </c>
      <c r="I174" s="51" t="s">
        <v>75</v>
      </c>
      <c r="J174" s="51" t="s">
        <v>76</v>
      </c>
      <c r="K174" s="51" t="s">
        <v>298</v>
      </c>
      <c r="L174" s="57" t="s">
        <v>855</v>
      </c>
      <c r="M174" s="51" t="s">
        <v>856</v>
      </c>
      <c r="N174" s="51">
        <v>37125</v>
      </c>
      <c r="O174" s="52">
        <v>45663</v>
      </c>
      <c r="P174" s="54" t="s">
        <v>1705</v>
      </c>
      <c r="Q174" s="59" t="s">
        <v>540</v>
      </c>
      <c r="R174" s="53" t="s">
        <v>81</v>
      </c>
      <c r="S174" s="53" t="s">
        <v>81</v>
      </c>
      <c r="T174" s="53" t="s">
        <v>81</v>
      </c>
      <c r="U174" s="82" t="s">
        <v>1706</v>
      </c>
      <c r="V174" s="55" t="s">
        <v>83</v>
      </c>
      <c r="W174" s="55">
        <v>80722378</v>
      </c>
      <c r="X174" s="51">
        <v>8</v>
      </c>
      <c r="Y174" s="66" t="s">
        <v>112</v>
      </c>
      <c r="Z174" s="83">
        <v>29855</v>
      </c>
      <c r="AA174" s="84" t="s">
        <v>85</v>
      </c>
      <c r="AB174" s="66" t="s">
        <v>700</v>
      </c>
      <c r="AC174" s="66" t="s">
        <v>1699</v>
      </c>
      <c r="AD174" s="85" t="s">
        <v>1707</v>
      </c>
      <c r="AE174" s="84">
        <v>3132074616</v>
      </c>
      <c r="AF174" s="66" t="s">
        <v>1708</v>
      </c>
      <c r="AG174" s="64" t="s">
        <v>1709</v>
      </c>
      <c r="AH174" s="86">
        <v>117000000</v>
      </c>
      <c r="AI174" s="66">
        <v>300</v>
      </c>
      <c r="AJ174" s="66" t="s">
        <v>91</v>
      </c>
      <c r="AK174" s="66" t="s">
        <v>1568</v>
      </c>
      <c r="AL174" s="66">
        <f>+VLOOKUP(AK174,LISTAS!$A$921:$C$989,2,0)</f>
        <v>1030568992</v>
      </c>
      <c r="AM174" s="66">
        <f>+VLOOKUP(AK174,LISTAS!$A$921:$C$989,3,0)</f>
        <v>1</v>
      </c>
      <c r="AN174" s="65">
        <v>45691</v>
      </c>
      <c r="AO174" s="66">
        <v>16825</v>
      </c>
      <c r="AP174" s="65">
        <v>45692</v>
      </c>
      <c r="AQ174" s="68" t="s">
        <v>93</v>
      </c>
      <c r="AR174" s="181" t="s">
        <v>94</v>
      </c>
      <c r="AS174" s="65">
        <v>45691</v>
      </c>
      <c r="AT174" s="66" t="s">
        <v>95</v>
      </c>
      <c r="AU174" s="66" t="s">
        <v>1472</v>
      </c>
      <c r="AV174" s="65">
        <v>45691</v>
      </c>
      <c r="AW174" s="65">
        <v>45693</v>
      </c>
      <c r="AX174" s="66" t="s">
        <v>97</v>
      </c>
      <c r="AY174" s="65">
        <v>45693</v>
      </c>
      <c r="AZ174" s="66"/>
      <c r="BH174" s="66">
        <f>+AI174+BF174</f>
        <v>300</v>
      </c>
      <c r="BI174" s="87">
        <f>+AH174+BG174</f>
        <v>117000000</v>
      </c>
      <c r="BJ174" s="86">
        <f t="shared" si="10"/>
        <v>11700000</v>
      </c>
      <c r="BK174" s="65">
        <v>46010</v>
      </c>
      <c r="BP174" s="67">
        <f>NETWORKDAYS.INTL(E174,AN174,1,Hoja1!C155:C172)-1</f>
        <v>4</v>
      </c>
      <c r="BR174" s="69" t="b">
        <f t="shared" si="9"/>
        <v>0</v>
      </c>
    </row>
    <row r="175" spans="1:70" s="70" customFormat="1" ht="150" customHeight="1">
      <c r="A175" s="62">
        <v>173</v>
      </c>
      <c r="B175" s="63" t="s">
        <v>1710</v>
      </c>
      <c r="C175" s="60" t="s">
        <v>1711</v>
      </c>
      <c r="D175" s="51" t="s">
        <v>1712</v>
      </c>
      <c r="E175" s="52">
        <v>45684</v>
      </c>
      <c r="F175" s="51" t="s">
        <v>73</v>
      </c>
      <c r="G175" s="66">
        <v>70131700</v>
      </c>
      <c r="H175" s="51" t="s">
        <v>74</v>
      </c>
      <c r="I175" s="51" t="s">
        <v>75</v>
      </c>
      <c r="J175" s="51" t="s">
        <v>76</v>
      </c>
      <c r="K175" s="51" t="s">
        <v>298</v>
      </c>
      <c r="L175" s="57" t="s">
        <v>855</v>
      </c>
      <c r="M175" s="51" t="s">
        <v>856</v>
      </c>
      <c r="N175" s="51">
        <v>36125</v>
      </c>
      <c r="O175" s="52">
        <v>45663</v>
      </c>
      <c r="P175" s="54" t="s">
        <v>1705</v>
      </c>
      <c r="Q175" s="59" t="s">
        <v>540</v>
      </c>
      <c r="R175" s="53" t="s">
        <v>81</v>
      </c>
      <c r="S175" s="53" t="s">
        <v>81</v>
      </c>
      <c r="T175" s="53" t="s">
        <v>81</v>
      </c>
      <c r="U175" s="82" t="s">
        <v>1713</v>
      </c>
      <c r="V175" s="55" t="s">
        <v>83</v>
      </c>
      <c r="W175" s="55">
        <v>93406981</v>
      </c>
      <c r="X175" s="51">
        <v>2</v>
      </c>
      <c r="Y175" s="66" t="s">
        <v>112</v>
      </c>
      <c r="Z175" s="83">
        <v>28415</v>
      </c>
      <c r="AA175" s="84" t="s">
        <v>85</v>
      </c>
      <c r="AB175" s="66" t="s">
        <v>1518</v>
      </c>
      <c r="AC175" s="66" t="s">
        <v>1714</v>
      </c>
      <c r="AD175" s="85" t="s">
        <v>1715</v>
      </c>
      <c r="AE175" s="84">
        <v>3133974650</v>
      </c>
      <c r="AF175" s="66" t="s">
        <v>1716</v>
      </c>
      <c r="AG175" s="64" t="s">
        <v>1717</v>
      </c>
      <c r="AH175" s="86">
        <v>117000000</v>
      </c>
      <c r="AI175" s="66">
        <v>300</v>
      </c>
      <c r="AJ175" s="66" t="s">
        <v>91</v>
      </c>
      <c r="AK175" s="66" t="s">
        <v>925</v>
      </c>
      <c r="AL175" s="66">
        <f>+VLOOKUP(AK175,LISTAS!$A$921:$C$989,2,0)</f>
        <v>79806884</v>
      </c>
      <c r="AM175" s="66">
        <f>+VLOOKUP(AK175,LISTAS!$A$921:$C$989,3,0)</f>
        <v>1</v>
      </c>
      <c r="AN175" s="65">
        <v>45691</v>
      </c>
      <c r="AO175" s="66">
        <v>19325</v>
      </c>
      <c r="AP175" s="65">
        <v>45692</v>
      </c>
      <c r="AQ175" s="68" t="s">
        <v>93</v>
      </c>
      <c r="AR175" s="181" t="s">
        <v>94</v>
      </c>
      <c r="AS175" s="65">
        <v>45691</v>
      </c>
      <c r="AT175" s="66" t="s">
        <v>95</v>
      </c>
      <c r="AU175" s="66" t="s">
        <v>1483</v>
      </c>
      <c r="AV175" s="65">
        <v>45688</v>
      </c>
      <c r="AW175" s="65">
        <v>45692</v>
      </c>
      <c r="AX175" s="66" t="s">
        <v>97</v>
      </c>
      <c r="AY175" s="65">
        <v>45692</v>
      </c>
      <c r="AZ175" s="66"/>
      <c r="BH175" s="66">
        <f>+AI175+BF175</f>
        <v>300</v>
      </c>
      <c r="BI175" s="87">
        <f>+AH175+BG175</f>
        <v>117000000</v>
      </c>
      <c r="BJ175" s="86">
        <f t="shared" si="10"/>
        <v>11700000</v>
      </c>
      <c r="BK175" s="65">
        <v>45994</v>
      </c>
      <c r="BP175" s="67">
        <f>NETWORKDAYS.INTL(E175,AN175,1,Hoja1!C156:C173)-1</f>
        <v>5</v>
      </c>
      <c r="BR175" s="69" t="b">
        <f t="shared" si="9"/>
        <v>0</v>
      </c>
    </row>
    <row r="176" spans="1:70" s="70" customFormat="1" ht="150" customHeight="1">
      <c r="A176" s="62">
        <v>174</v>
      </c>
      <c r="B176" s="63" t="s">
        <v>1718</v>
      </c>
      <c r="C176" s="60" t="s">
        <v>1719</v>
      </c>
      <c r="D176" s="51" t="s">
        <v>1720</v>
      </c>
      <c r="E176" s="52">
        <v>45684</v>
      </c>
      <c r="F176" s="51" t="s">
        <v>73</v>
      </c>
      <c r="G176" s="66">
        <v>70131700</v>
      </c>
      <c r="H176" s="51" t="s">
        <v>74</v>
      </c>
      <c r="I176" s="51" t="s">
        <v>75</v>
      </c>
      <c r="J176" s="51" t="s">
        <v>76</v>
      </c>
      <c r="K176" s="51" t="s">
        <v>298</v>
      </c>
      <c r="L176" s="57" t="s">
        <v>855</v>
      </c>
      <c r="M176" s="51" t="s">
        <v>856</v>
      </c>
      <c r="N176" s="51">
        <v>28825</v>
      </c>
      <c r="O176" s="52">
        <v>45663</v>
      </c>
      <c r="P176" s="54" t="s">
        <v>1721</v>
      </c>
      <c r="Q176" s="59" t="s">
        <v>857</v>
      </c>
      <c r="R176" s="53" t="s">
        <v>81</v>
      </c>
      <c r="S176" s="53" t="s">
        <v>81</v>
      </c>
      <c r="T176" s="53" t="s">
        <v>81</v>
      </c>
      <c r="U176" s="82" t="s">
        <v>1722</v>
      </c>
      <c r="V176" s="55" t="s">
        <v>83</v>
      </c>
      <c r="W176" s="55">
        <v>79915903</v>
      </c>
      <c r="X176" s="51">
        <v>0</v>
      </c>
      <c r="Y176" s="66" t="s">
        <v>112</v>
      </c>
      <c r="Z176" s="83">
        <v>29241</v>
      </c>
      <c r="AA176" s="84" t="s">
        <v>85</v>
      </c>
      <c r="AB176" s="66" t="s">
        <v>542</v>
      </c>
      <c r="AC176" s="66" t="s">
        <v>170</v>
      </c>
      <c r="AD176" s="85" t="s">
        <v>1723</v>
      </c>
      <c r="AE176" s="84">
        <v>3214528129</v>
      </c>
      <c r="AF176" s="66" t="s">
        <v>1724</v>
      </c>
      <c r="AG176" s="64" t="s">
        <v>1725</v>
      </c>
      <c r="AH176" s="86">
        <v>104000000</v>
      </c>
      <c r="AI176" s="66">
        <v>300</v>
      </c>
      <c r="AJ176" s="66" t="s">
        <v>91</v>
      </c>
      <c r="AK176" s="66" t="s">
        <v>1136</v>
      </c>
      <c r="AL176" s="66">
        <f>+VLOOKUP(AK176,LISTAS!$A$921:$C$989,2,0)</f>
        <v>52262603</v>
      </c>
      <c r="AM176" s="66">
        <f>+VLOOKUP(AK176,LISTAS!$A$921:$C$989,3,0)</f>
        <v>4</v>
      </c>
      <c r="AN176" s="65">
        <v>45691</v>
      </c>
      <c r="AO176" s="66">
        <v>19425</v>
      </c>
      <c r="AP176" s="65">
        <v>45692</v>
      </c>
      <c r="AQ176" s="68" t="s">
        <v>93</v>
      </c>
      <c r="AR176" s="181" t="s">
        <v>94</v>
      </c>
      <c r="AS176" s="65">
        <v>45691</v>
      </c>
      <c r="AT176" s="66" t="s">
        <v>95</v>
      </c>
      <c r="AU176" s="66" t="s">
        <v>1493</v>
      </c>
      <c r="AV176" s="65">
        <v>45691</v>
      </c>
      <c r="AW176" s="65">
        <v>45692</v>
      </c>
      <c r="AX176" s="66" t="s">
        <v>97</v>
      </c>
      <c r="AY176" s="65">
        <v>45692</v>
      </c>
      <c r="AZ176" s="66"/>
      <c r="BH176" s="66">
        <f>+AI176+BF176</f>
        <v>300</v>
      </c>
      <c r="BI176" s="87">
        <f>+AH176+BG176</f>
        <v>104000000</v>
      </c>
      <c r="BJ176" s="86">
        <f t="shared" si="10"/>
        <v>10400000</v>
      </c>
      <c r="BK176" s="65">
        <v>45994</v>
      </c>
      <c r="BP176" s="67">
        <f>NETWORKDAYS.INTL(E176,AN176,1,Hoja1!C157:C174)-1</f>
        <v>5</v>
      </c>
      <c r="BR176" s="69" t="b">
        <f t="shared" si="9"/>
        <v>0</v>
      </c>
    </row>
    <row r="177" spans="1:70" s="70" customFormat="1" ht="150" customHeight="1">
      <c r="A177" s="62">
        <v>175</v>
      </c>
      <c r="B177" s="63" t="s">
        <v>1726</v>
      </c>
      <c r="C177" s="60" t="s">
        <v>1727</v>
      </c>
      <c r="D177" s="51" t="s">
        <v>1728</v>
      </c>
      <c r="E177" s="52">
        <v>45684</v>
      </c>
      <c r="F177" s="51" t="s">
        <v>73</v>
      </c>
      <c r="G177" s="66">
        <v>70131700</v>
      </c>
      <c r="H177" s="51" t="s">
        <v>74</v>
      </c>
      <c r="I177" s="51" t="s">
        <v>75</v>
      </c>
      <c r="J177" s="51" t="s">
        <v>76</v>
      </c>
      <c r="K177" s="51" t="s">
        <v>298</v>
      </c>
      <c r="L177" s="57" t="s">
        <v>855</v>
      </c>
      <c r="M177" s="51" t="s">
        <v>856</v>
      </c>
      <c r="N177" s="51">
        <v>35825</v>
      </c>
      <c r="O177" s="52">
        <v>45663</v>
      </c>
      <c r="P177" s="54" t="s">
        <v>1705</v>
      </c>
      <c r="Q177" s="59" t="s">
        <v>857</v>
      </c>
      <c r="R177" s="53" t="s">
        <v>81</v>
      </c>
      <c r="S177" s="53" t="s">
        <v>81</v>
      </c>
      <c r="T177" s="53" t="s">
        <v>81</v>
      </c>
      <c r="U177" s="82" t="s">
        <v>1729</v>
      </c>
      <c r="V177" s="55" t="s">
        <v>83</v>
      </c>
      <c r="W177" s="55">
        <v>1010160259</v>
      </c>
      <c r="X177" s="51">
        <v>3</v>
      </c>
      <c r="Y177" s="66" t="s">
        <v>84</v>
      </c>
      <c r="Z177" s="83">
        <v>31355</v>
      </c>
      <c r="AA177" s="84" t="s">
        <v>85</v>
      </c>
      <c r="AB177" s="66" t="s">
        <v>529</v>
      </c>
      <c r="AC177" s="66" t="s">
        <v>170</v>
      </c>
      <c r="AD177" s="85" t="s">
        <v>1730</v>
      </c>
      <c r="AE177" s="84">
        <v>3144339740</v>
      </c>
      <c r="AF177" s="66" t="s">
        <v>1731</v>
      </c>
      <c r="AG177" s="64" t="s">
        <v>1732</v>
      </c>
      <c r="AH177" s="86">
        <v>117000000</v>
      </c>
      <c r="AI177" s="66">
        <v>300</v>
      </c>
      <c r="AJ177" s="66" t="s">
        <v>91</v>
      </c>
      <c r="AK177" s="66" t="s">
        <v>925</v>
      </c>
      <c r="AL177" s="66">
        <f>+VLOOKUP(AK177,LISTAS!$A$921:$C$989,2,0)</f>
        <v>79806884</v>
      </c>
      <c r="AM177" s="66">
        <f>+VLOOKUP(AK177,LISTAS!$A$921:$C$989,3,0)</f>
        <v>1</v>
      </c>
      <c r="AN177" s="65">
        <v>45691</v>
      </c>
      <c r="AO177" s="66">
        <v>19225</v>
      </c>
      <c r="AP177" s="65">
        <v>45692</v>
      </c>
      <c r="AQ177" s="68" t="s">
        <v>93</v>
      </c>
      <c r="AR177" s="181" t="s">
        <v>94</v>
      </c>
      <c r="AS177" s="65">
        <v>45691</v>
      </c>
      <c r="AT177" s="66" t="s">
        <v>95</v>
      </c>
      <c r="AU177" s="66" t="s">
        <v>1503</v>
      </c>
      <c r="AV177" s="65" t="s">
        <v>1504</v>
      </c>
      <c r="AW177" s="65" t="s">
        <v>1505</v>
      </c>
      <c r="AX177" s="66" t="s">
        <v>97</v>
      </c>
      <c r="AY177" s="65">
        <v>45693</v>
      </c>
      <c r="AZ177" s="66"/>
      <c r="BH177" s="66">
        <f>+AI177+BF177</f>
        <v>300</v>
      </c>
      <c r="BI177" s="87">
        <f>+AH177+BG177</f>
        <v>117000000</v>
      </c>
      <c r="BJ177" s="86">
        <f t="shared" si="10"/>
        <v>11700000</v>
      </c>
      <c r="BK177" s="65">
        <v>45995</v>
      </c>
      <c r="BP177" s="67">
        <f>NETWORKDAYS.INTL(E177,AN177,1,Hoja1!C158:C175)-1</f>
        <v>5</v>
      </c>
      <c r="BR177" s="69" t="b">
        <f t="shared" si="9"/>
        <v>0</v>
      </c>
    </row>
    <row r="178" spans="1:70" s="70" customFormat="1" ht="150" customHeight="1">
      <c r="A178" s="62">
        <v>176</v>
      </c>
      <c r="B178" s="63" t="s">
        <v>1733</v>
      </c>
      <c r="C178" s="60" t="s">
        <v>1734</v>
      </c>
      <c r="D178" s="51" t="s">
        <v>1735</v>
      </c>
      <c r="E178" s="52">
        <v>45684</v>
      </c>
      <c r="F178" s="51" t="s">
        <v>73</v>
      </c>
      <c r="G178" s="66">
        <v>70131700</v>
      </c>
      <c r="H178" s="51" t="s">
        <v>74</v>
      </c>
      <c r="I178" s="51" t="s">
        <v>75</v>
      </c>
      <c r="J178" s="51" t="s">
        <v>76</v>
      </c>
      <c r="K178" s="51" t="s">
        <v>209</v>
      </c>
      <c r="L178" s="57" t="s">
        <v>538</v>
      </c>
      <c r="M178" s="51" t="s">
        <v>539</v>
      </c>
      <c r="N178" s="51">
        <v>9425</v>
      </c>
      <c r="O178" s="52">
        <v>45662</v>
      </c>
      <c r="P178" s="54" t="s">
        <v>1736</v>
      </c>
      <c r="Q178" s="59" t="s">
        <v>540</v>
      </c>
      <c r="R178" s="53" t="s">
        <v>81</v>
      </c>
      <c r="S178" s="53" t="s">
        <v>81</v>
      </c>
      <c r="T178" s="53" t="s">
        <v>81</v>
      </c>
      <c r="U178" s="82" t="s">
        <v>1737</v>
      </c>
      <c r="V178" s="55" t="s">
        <v>83</v>
      </c>
      <c r="W178" s="55">
        <v>53067904</v>
      </c>
      <c r="X178" s="51">
        <v>4</v>
      </c>
      <c r="Y178" s="66" t="s">
        <v>84</v>
      </c>
      <c r="Z178" s="83">
        <v>31126</v>
      </c>
      <c r="AA178" s="84" t="s">
        <v>85</v>
      </c>
      <c r="AB178" s="66" t="s">
        <v>1518</v>
      </c>
      <c r="AC178" s="66" t="s">
        <v>1007</v>
      </c>
      <c r="AD178" s="85" t="s">
        <v>1738</v>
      </c>
      <c r="AE178" s="84">
        <v>3115600906</v>
      </c>
      <c r="AF178" s="66" t="s">
        <v>1739</v>
      </c>
      <c r="AG178" s="64" t="s">
        <v>1740</v>
      </c>
      <c r="AH178" s="86">
        <v>116025000</v>
      </c>
      <c r="AI178" s="66">
        <v>315</v>
      </c>
      <c r="AJ178" s="66" t="s">
        <v>91</v>
      </c>
      <c r="AK178" s="66" t="s">
        <v>558</v>
      </c>
      <c r="AL178" s="66">
        <f>+VLOOKUP(AK178,LISTAS!$A$921:$C$989,2,0)</f>
        <v>79628392</v>
      </c>
      <c r="AM178" s="66">
        <f>+VLOOKUP(AK178,LISTAS!$A$921:$C$989,3,0)</f>
        <v>6</v>
      </c>
      <c r="AN178" s="65">
        <v>45691</v>
      </c>
      <c r="AO178" s="66">
        <v>19125</v>
      </c>
      <c r="AP178" s="65">
        <v>45692</v>
      </c>
      <c r="AQ178" s="68" t="s">
        <v>93</v>
      </c>
      <c r="AR178" s="181" t="s">
        <v>94</v>
      </c>
      <c r="AS178" s="65">
        <v>45691</v>
      </c>
      <c r="AT178" s="66" t="s">
        <v>95</v>
      </c>
      <c r="AU178" s="66" t="s">
        <v>1513</v>
      </c>
      <c r="AV178" s="65">
        <v>45692</v>
      </c>
      <c r="AW178" s="65">
        <v>45693</v>
      </c>
      <c r="AX178" s="66" t="s">
        <v>97</v>
      </c>
      <c r="AY178" s="65">
        <v>45693</v>
      </c>
      <c r="AZ178" s="66"/>
      <c r="BH178" s="66">
        <f>+AI178+BF178</f>
        <v>315</v>
      </c>
      <c r="BI178" s="87">
        <f>+AH178+BG178</f>
        <v>116025000</v>
      </c>
      <c r="BJ178" s="86">
        <f t="shared" si="10"/>
        <v>11050000</v>
      </c>
      <c r="BK178" s="65">
        <v>45995</v>
      </c>
      <c r="BP178" s="67">
        <f>NETWORKDAYS.INTL(E178,AN178,1,Hoja1!C159:C176)-1</f>
        <v>5</v>
      </c>
      <c r="BR178" s="69" t="b">
        <f t="shared" si="9"/>
        <v>0</v>
      </c>
    </row>
    <row r="179" spans="1:70" s="70" customFormat="1" ht="150" customHeight="1">
      <c r="A179" s="62">
        <v>177</v>
      </c>
      <c r="B179" s="63" t="s">
        <v>1741</v>
      </c>
      <c r="C179" s="60" t="s">
        <v>1742</v>
      </c>
      <c r="D179" s="51" t="s">
        <v>1743</v>
      </c>
      <c r="E179" s="52">
        <v>45685</v>
      </c>
      <c r="F179" s="51" t="s">
        <v>73</v>
      </c>
      <c r="G179" s="66">
        <v>70131700</v>
      </c>
      <c r="H179" s="51" t="s">
        <v>74</v>
      </c>
      <c r="I179" s="51" t="s">
        <v>75</v>
      </c>
      <c r="J179" s="51" t="s">
        <v>76</v>
      </c>
      <c r="K179" s="51" t="s">
        <v>298</v>
      </c>
      <c r="L179" s="57" t="s">
        <v>855</v>
      </c>
      <c r="M179" s="51" t="s">
        <v>856</v>
      </c>
      <c r="N179" s="51">
        <v>20425</v>
      </c>
      <c r="O179" s="52">
        <v>45663</v>
      </c>
      <c r="P179" s="54" t="s">
        <v>1744</v>
      </c>
      <c r="Q179" s="59" t="s">
        <v>857</v>
      </c>
      <c r="R179" s="53" t="s">
        <v>81</v>
      </c>
      <c r="S179" s="53" t="s">
        <v>81</v>
      </c>
      <c r="T179" s="53" t="s">
        <v>81</v>
      </c>
      <c r="U179" s="82" t="s">
        <v>1745</v>
      </c>
      <c r="V179" s="55" t="s">
        <v>83</v>
      </c>
      <c r="W179" s="55">
        <v>19093092</v>
      </c>
      <c r="X179" s="51">
        <v>5</v>
      </c>
      <c r="Y179" s="66" t="s">
        <v>112</v>
      </c>
      <c r="Z179" s="83">
        <v>17961</v>
      </c>
      <c r="AA179" s="84" t="s">
        <v>85</v>
      </c>
      <c r="AB179" s="66" t="s">
        <v>1518</v>
      </c>
      <c r="AC179" s="66" t="s">
        <v>87</v>
      </c>
      <c r="AD179" s="85" t="s">
        <v>1746</v>
      </c>
      <c r="AE179" s="84">
        <v>3138590332</v>
      </c>
      <c r="AF179" s="66" t="s">
        <v>1747</v>
      </c>
      <c r="AG179" s="64" t="s">
        <v>1748</v>
      </c>
      <c r="AH179" s="86">
        <v>110500000</v>
      </c>
      <c r="AI179" s="66">
        <v>300</v>
      </c>
      <c r="AJ179" s="66" t="s">
        <v>91</v>
      </c>
      <c r="AK179" s="66" t="s">
        <v>925</v>
      </c>
      <c r="AL179" s="66">
        <f>+VLOOKUP(AK179,LISTAS!$A$921:$C$989,2,0)</f>
        <v>79806884</v>
      </c>
      <c r="AM179" s="66">
        <f>+VLOOKUP(AK179,LISTAS!$A$921:$C$989,3,0)</f>
        <v>1</v>
      </c>
      <c r="AN179" s="65">
        <v>45691</v>
      </c>
      <c r="AO179" s="66">
        <v>19625</v>
      </c>
      <c r="AP179" s="65">
        <v>45692</v>
      </c>
      <c r="AQ179" s="68" t="s">
        <v>93</v>
      </c>
      <c r="AR179" s="181" t="s">
        <v>94</v>
      </c>
      <c r="AS179" s="65">
        <v>45691</v>
      </c>
      <c r="AT179" s="66" t="s">
        <v>95</v>
      </c>
      <c r="AU179" s="66" t="s">
        <v>1523</v>
      </c>
      <c r="AV179" s="65">
        <v>45692</v>
      </c>
      <c r="AW179" s="65">
        <v>45692</v>
      </c>
      <c r="AX179" s="66" t="s">
        <v>97</v>
      </c>
      <c r="AY179" s="65">
        <v>45692</v>
      </c>
      <c r="AZ179" s="66"/>
      <c r="BH179" s="66">
        <f>+AI179+BF179</f>
        <v>300</v>
      </c>
      <c r="BI179" s="87">
        <f>+AH179+BG179</f>
        <v>110500000</v>
      </c>
      <c r="BJ179" s="86">
        <f t="shared" si="10"/>
        <v>11050000</v>
      </c>
      <c r="BK179" s="65">
        <v>45994</v>
      </c>
      <c r="BP179" s="67">
        <f>NETWORKDAYS.INTL(E179,AN179,1,Hoja1!C160:C177)-1</f>
        <v>4</v>
      </c>
      <c r="BR179" s="69" t="b">
        <f t="shared" si="9"/>
        <v>0</v>
      </c>
    </row>
    <row r="180" spans="1:70" s="70" customFormat="1" ht="150" customHeight="1">
      <c r="A180" s="62">
        <v>178</v>
      </c>
      <c r="B180" s="63" t="s">
        <v>1749</v>
      </c>
      <c r="C180" s="60" t="s">
        <v>1750</v>
      </c>
      <c r="D180" s="51" t="s">
        <v>1751</v>
      </c>
      <c r="E180" s="52">
        <v>45684</v>
      </c>
      <c r="F180" s="51" t="s">
        <v>73</v>
      </c>
      <c r="G180" s="66">
        <v>70131700</v>
      </c>
      <c r="H180" s="51" t="s">
        <v>74</v>
      </c>
      <c r="I180" s="51" t="s">
        <v>75</v>
      </c>
      <c r="J180" s="51" t="s">
        <v>76</v>
      </c>
      <c r="K180" s="51" t="s">
        <v>298</v>
      </c>
      <c r="L180" s="57" t="s">
        <v>855</v>
      </c>
      <c r="M180" s="51" t="s">
        <v>856</v>
      </c>
      <c r="N180" s="51">
        <v>40425</v>
      </c>
      <c r="O180" s="52">
        <v>45663</v>
      </c>
      <c r="P180" s="54" t="s">
        <v>1752</v>
      </c>
      <c r="Q180" s="59" t="s">
        <v>857</v>
      </c>
      <c r="R180" s="53" t="s">
        <v>81</v>
      </c>
      <c r="S180" s="53" t="s">
        <v>81</v>
      </c>
      <c r="T180" s="53" t="s">
        <v>81</v>
      </c>
      <c r="U180" s="82" t="s">
        <v>1753</v>
      </c>
      <c r="V180" s="55" t="s">
        <v>83</v>
      </c>
      <c r="W180" s="55">
        <v>32353026</v>
      </c>
      <c r="X180" s="51">
        <v>2</v>
      </c>
      <c r="Y180" s="66" t="s">
        <v>84</v>
      </c>
      <c r="Z180" s="83" t="s">
        <v>1754</v>
      </c>
      <c r="AA180" s="84" t="s">
        <v>85</v>
      </c>
      <c r="AB180" s="66" t="s">
        <v>319</v>
      </c>
      <c r="AC180" s="66" t="s">
        <v>1755</v>
      </c>
      <c r="AD180" s="85" t="s">
        <v>1756</v>
      </c>
      <c r="AE180" s="84">
        <v>3148913435</v>
      </c>
      <c r="AF180" s="66" t="s">
        <v>1757</v>
      </c>
      <c r="AG180" s="64" t="s">
        <v>1758</v>
      </c>
      <c r="AH180" s="86">
        <v>97500000</v>
      </c>
      <c r="AI180" s="66">
        <v>300</v>
      </c>
      <c r="AJ180" s="66" t="s">
        <v>91</v>
      </c>
      <c r="AK180" s="66" t="s">
        <v>925</v>
      </c>
      <c r="AL180" s="66">
        <f>+VLOOKUP(AK180,LISTAS!$A$921:$C$989,2,0)</f>
        <v>79806884</v>
      </c>
      <c r="AM180" s="66">
        <f>+VLOOKUP(AK180,LISTAS!$A$921:$C$989,3,0)</f>
        <v>1</v>
      </c>
      <c r="AN180" s="65">
        <v>45691</v>
      </c>
      <c r="AO180" s="66">
        <v>16925</v>
      </c>
      <c r="AP180" s="65">
        <v>45692</v>
      </c>
      <c r="AQ180" s="68" t="s">
        <v>93</v>
      </c>
      <c r="AR180" s="181" t="s">
        <v>94</v>
      </c>
      <c r="AS180" s="65">
        <v>45691</v>
      </c>
      <c r="AT180" s="66" t="s">
        <v>95</v>
      </c>
      <c r="AU180" s="66" t="s">
        <v>1533</v>
      </c>
      <c r="AV180" s="65">
        <v>45692</v>
      </c>
      <c r="AW180" s="65">
        <v>45692</v>
      </c>
      <c r="AX180" s="66" t="s">
        <v>97</v>
      </c>
      <c r="AY180" s="65">
        <v>45692</v>
      </c>
      <c r="AZ180" s="66"/>
      <c r="BH180" s="66">
        <f>+AI180+BF180</f>
        <v>300</v>
      </c>
      <c r="BI180" s="87">
        <f>+AH180+BG180</f>
        <v>97500000</v>
      </c>
      <c r="BJ180" s="86">
        <f t="shared" si="10"/>
        <v>9750000</v>
      </c>
      <c r="BK180" s="65">
        <v>46009</v>
      </c>
      <c r="BP180" s="67">
        <f>NETWORKDAYS.INTL(E180,AN180,1,Hoja1!C161:C178)-1</f>
        <v>5</v>
      </c>
      <c r="BR180" s="69" t="b">
        <f t="shared" si="9"/>
        <v>0</v>
      </c>
    </row>
    <row r="181" spans="1:70" s="70" customFormat="1" ht="150" customHeight="1">
      <c r="A181" s="62">
        <v>179</v>
      </c>
      <c r="B181" s="63" t="s">
        <v>1759</v>
      </c>
      <c r="C181" s="60" t="s">
        <v>1760</v>
      </c>
      <c r="D181" s="51" t="s">
        <v>1761</v>
      </c>
      <c r="E181" s="52">
        <v>45685</v>
      </c>
      <c r="F181" s="51" t="s">
        <v>73</v>
      </c>
      <c r="G181" s="66">
        <v>70131700</v>
      </c>
      <c r="H181" s="51" t="s">
        <v>74</v>
      </c>
      <c r="I181" s="51" t="s">
        <v>75</v>
      </c>
      <c r="J181" s="51" t="s">
        <v>76</v>
      </c>
      <c r="K181" s="51" t="s">
        <v>209</v>
      </c>
      <c r="L181" s="57" t="s">
        <v>538</v>
      </c>
      <c r="M181" s="51" t="s">
        <v>539</v>
      </c>
      <c r="N181" s="51">
        <v>10225</v>
      </c>
      <c r="O181" s="52">
        <v>45662</v>
      </c>
      <c r="P181" s="54" t="s">
        <v>1697</v>
      </c>
      <c r="Q181" s="59" t="s">
        <v>540</v>
      </c>
      <c r="R181" s="53" t="s">
        <v>81</v>
      </c>
      <c r="S181" s="53" t="s">
        <v>81</v>
      </c>
      <c r="T181" s="53" t="s">
        <v>81</v>
      </c>
      <c r="U181" s="82" t="s">
        <v>1762</v>
      </c>
      <c r="V181" s="55" t="s">
        <v>83</v>
      </c>
      <c r="W181" s="55">
        <v>1136879794</v>
      </c>
      <c r="X181" s="51">
        <v>7</v>
      </c>
      <c r="Y181" s="66" t="s">
        <v>84</v>
      </c>
      <c r="Z181" s="83">
        <v>32172</v>
      </c>
      <c r="AA181" s="84" t="s">
        <v>85</v>
      </c>
      <c r="AB181" s="66" t="s">
        <v>1379</v>
      </c>
      <c r="AC181" s="66" t="s">
        <v>1699</v>
      </c>
      <c r="AD181" s="85" t="s">
        <v>1763</v>
      </c>
      <c r="AE181" s="84">
        <v>3128937977</v>
      </c>
      <c r="AF181" s="66" t="s">
        <v>1764</v>
      </c>
      <c r="AG181" s="64" t="s">
        <v>1765</v>
      </c>
      <c r="AH181" s="86">
        <v>109200000</v>
      </c>
      <c r="AI181" s="66">
        <v>315</v>
      </c>
      <c r="AJ181" s="66" t="s">
        <v>91</v>
      </c>
      <c r="AK181" s="66" t="s">
        <v>558</v>
      </c>
      <c r="AL181" s="66">
        <f>+VLOOKUP(AK181,LISTAS!$A$921:$C$989,2,0)</f>
        <v>79628392</v>
      </c>
      <c r="AM181" s="66">
        <f>+VLOOKUP(AK181,LISTAS!$A$921:$C$989,3,0)</f>
        <v>6</v>
      </c>
      <c r="AN181" s="65">
        <v>45691</v>
      </c>
      <c r="AO181" s="66">
        <v>17225</v>
      </c>
      <c r="AP181" s="65">
        <v>45692</v>
      </c>
      <c r="AQ181" s="68" t="s">
        <v>93</v>
      </c>
      <c r="AR181" s="181" t="s">
        <v>94</v>
      </c>
      <c r="AS181" s="65">
        <v>45691</v>
      </c>
      <c r="AT181" s="66" t="s">
        <v>95</v>
      </c>
      <c r="AU181" s="66" t="s">
        <v>1542</v>
      </c>
      <c r="AV181" s="65">
        <v>45692</v>
      </c>
      <c r="AW181" s="65">
        <v>45693</v>
      </c>
      <c r="AX181" s="66" t="s">
        <v>97</v>
      </c>
      <c r="AY181" s="65">
        <v>45693</v>
      </c>
      <c r="AZ181" s="66"/>
      <c r="BH181" s="66">
        <f>+AI181+BF181</f>
        <v>315</v>
      </c>
      <c r="BI181" s="87">
        <f>+AH181+BG181</f>
        <v>109200000</v>
      </c>
      <c r="BJ181" s="86">
        <f t="shared" ref="BJ181:BJ212" si="11">+BI181/(BH181/30)</f>
        <v>10400000</v>
      </c>
      <c r="BK181" s="65">
        <v>45995</v>
      </c>
      <c r="BP181" s="67">
        <f>NETWORKDAYS.INTL(E181,AN181,1,Hoja1!C162:C179)-1</f>
        <v>4</v>
      </c>
      <c r="BR181" s="69" t="b">
        <f t="shared" si="9"/>
        <v>0</v>
      </c>
    </row>
    <row r="182" spans="1:70" s="70" customFormat="1" ht="150" customHeight="1">
      <c r="A182" s="62">
        <v>180</v>
      </c>
      <c r="B182" s="63" t="s">
        <v>1766</v>
      </c>
      <c r="C182" s="60" t="s">
        <v>1767</v>
      </c>
      <c r="D182" s="51" t="s">
        <v>1768</v>
      </c>
      <c r="E182" s="52">
        <v>45686</v>
      </c>
      <c r="F182" s="51" t="s">
        <v>73</v>
      </c>
      <c r="G182" s="66">
        <v>81112002</v>
      </c>
      <c r="H182" s="51" t="s">
        <v>74</v>
      </c>
      <c r="I182" s="51" t="s">
        <v>75</v>
      </c>
      <c r="J182" s="51" t="s">
        <v>76</v>
      </c>
      <c r="K182" s="51" t="s">
        <v>248</v>
      </c>
      <c r="L182" s="57" t="s">
        <v>184</v>
      </c>
      <c r="M182" s="51" t="s">
        <v>185</v>
      </c>
      <c r="N182" s="51">
        <v>36225</v>
      </c>
      <c r="O182" s="52">
        <v>45663</v>
      </c>
      <c r="P182" s="54" t="s">
        <v>1769</v>
      </c>
      <c r="Q182" s="59" t="s">
        <v>750</v>
      </c>
      <c r="R182" s="53" t="s">
        <v>81</v>
      </c>
      <c r="S182" s="53" t="s">
        <v>81</v>
      </c>
      <c r="T182" s="53" t="s">
        <v>81</v>
      </c>
      <c r="U182" s="82" t="s">
        <v>1770</v>
      </c>
      <c r="V182" s="55" t="s">
        <v>83</v>
      </c>
      <c r="W182" s="55">
        <v>1032467275</v>
      </c>
      <c r="X182" s="51">
        <v>0</v>
      </c>
      <c r="Y182" s="66" t="s">
        <v>112</v>
      </c>
      <c r="Z182" s="83">
        <v>34644</v>
      </c>
      <c r="AA182" s="84" t="s">
        <v>85</v>
      </c>
      <c r="AB182" s="66" t="s">
        <v>1084</v>
      </c>
      <c r="AC182" s="66" t="s">
        <v>1699</v>
      </c>
      <c r="AD182" s="85" t="s">
        <v>1771</v>
      </c>
      <c r="AE182" s="84">
        <v>3133571621</v>
      </c>
      <c r="AF182" s="66" t="s">
        <v>1772</v>
      </c>
      <c r="AG182" s="64" t="s">
        <v>1773</v>
      </c>
      <c r="AH182" s="86">
        <v>78000000</v>
      </c>
      <c r="AI182" s="66">
        <v>300</v>
      </c>
      <c r="AJ182" s="66" t="s">
        <v>91</v>
      </c>
      <c r="AK182" s="66" t="s">
        <v>449</v>
      </c>
      <c r="AL182" s="66">
        <f>+VLOOKUP(AK182,LISTAS!$A$921:$C$989,2,0)</f>
        <v>79503803</v>
      </c>
      <c r="AM182" s="66">
        <f>+VLOOKUP(AK182,LISTAS!$A$921:$C$989,3,0)</f>
        <v>4</v>
      </c>
      <c r="AN182" s="65">
        <v>45691</v>
      </c>
      <c r="AO182" s="66">
        <v>17425</v>
      </c>
      <c r="AP182" s="65">
        <v>45692</v>
      </c>
      <c r="AQ182" s="68" t="s">
        <v>93</v>
      </c>
      <c r="AR182" s="181" t="s">
        <v>94</v>
      </c>
      <c r="AS182" s="65">
        <v>45691</v>
      </c>
      <c r="AT182" s="66" t="s">
        <v>95</v>
      </c>
      <c r="AU182" s="66" t="s">
        <v>1550</v>
      </c>
      <c r="AV182" s="65">
        <v>45692</v>
      </c>
      <c r="AW182" s="65">
        <v>45693</v>
      </c>
      <c r="AX182" s="66" t="s">
        <v>97</v>
      </c>
      <c r="AY182" s="65">
        <v>45693</v>
      </c>
      <c r="AZ182" s="66"/>
      <c r="BH182" s="66">
        <f>+AI182+BF182</f>
        <v>300</v>
      </c>
      <c r="BI182" s="87">
        <f>+AH182+BG182</f>
        <v>78000000</v>
      </c>
      <c r="BJ182" s="86">
        <f t="shared" si="11"/>
        <v>7800000</v>
      </c>
      <c r="BK182" s="65">
        <v>46010</v>
      </c>
      <c r="BP182" s="67">
        <f>NETWORKDAYS.INTL(E182,AN182,1,Hoja1!C163:C180)-1</f>
        <v>3</v>
      </c>
      <c r="BR182" s="69" t="b">
        <f t="shared" si="9"/>
        <v>0</v>
      </c>
    </row>
    <row r="183" spans="1:70" s="70" customFormat="1" ht="150" customHeight="1">
      <c r="A183" s="62">
        <v>181</v>
      </c>
      <c r="B183" s="63" t="s">
        <v>1774</v>
      </c>
      <c r="C183" s="60" t="s">
        <v>1775</v>
      </c>
      <c r="D183" s="51" t="s">
        <v>1776</v>
      </c>
      <c r="E183" s="52">
        <v>45686</v>
      </c>
      <c r="F183" s="51" t="s">
        <v>73</v>
      </c>
      <c r="G183" s="66" t="s">
        <v>779</v>
      </c>
      <c r="H183" s="51" t="s">
        <v>74</v>
      </c>
      <c r="I183" s="51" t="s">
        <v>75</v>
      </c>
      <c r="J183" s="51" t="s">
        <v>76</v>
      </c>
      <c r="K183" s="51" t="s">
        <v>183</v>
      </c>
      <c r="L183" s="57" t="s">
        <v>612</v>
      </c>
      <c r="M183" s="51" t="s">
        <v>79</v>
      </c>
      <c r="N183" s="51">
        <v>26125</v>
      </c>
      <c r="O183" s="52">
        <v>45663</v>
      </c>
      <c r="P183" s="54" t="s">
        <v>1777</v>
      </c>
      <c r="Q183" s="59" t="s">
        <v>80</v>
      </c>
      <c r="R183" s="53" t="s">
        <v>81</v>
      </c>
      <c r="S183" s="53" t="s">
        <v>81</v>
      </c>
      <c r="T183" s="53" t="s">
        <v>81</v>
      </c>
      <c r="U183" s="82" t="s">
        <v>1778</v>
      </c>
      <c r="V183" s="55" t="s">
        <v>83</v>
      </c>
      <c r="W183" s="55">
        <v>79567926</v>
      </c>
      <c r="X183" s="51">
        <v>6</v>
      </c>
      <c r="Y183" s="66" t="s">
        <v>112</v>
      </c>
      <c r="Z183" s="83">
        <v>26666</v>
      </c>
      <c r="AA183" s="84" t="s">
        <v>85</v>
      </c>
      <c r="AB183" s="66" t="s">
        <v>1779</v>
      </c>
      <c r="AC183" s="66" t="s">
        <v>1699</v>
      </c>
      <c r="AD183" s="85" t="s">
        <v>1780</v>
      </c>
      <c r="AE183" s="84">
        <v>3114411251</v>
      </c>
      <c r="AF183" s="66" t="s">
        <v>1781</v>
      </c>
      <c r="AG183" s="64" t="s">
        <v>1782</v>
      </c>
      <c r="AH183" s="86">
        <v>48750000</v>
      </c>
      <c r="AI183" s="66">
        <v>300</v>
      </c>
      <c r="AJ183" s="66" t="s">
        <v>91</v>
      </c>
      <c r="AK183" s="66" t="s">
        <v>618</v>
      </c>
      <c r="AL183" s="66">
        <f>+VLOOKUP(AK183,LISTAS!$A$921:$C$989,2,0)</f>
        <v>52153551</v>
      </c>
      <c r="AM183" s="66">
        <f>+VLOOKUP(AK183,LISTAS!$A$921:$C$989,3,0)</f>
        <v>2</v>
      </c>
      <c r="AN183" s="65">
        <v>45691</v>
      </c>
      <c r="AO183" s="66">
        <v>19025</v>
      </c>
      <c r="AP183" s="65">
        <v>45692</v>
      </c>
      <c r="AQ183" s="68" t="s">
        <v>93</v>
      </c>
      <c r="AR183" s="181" t="s">
        <v>94</v>
      </c>
      <c r="AS183" s="65">
        <v>45691</v>
      </c>
      <c r="AT183" s="66" t="s">
        <v>95</v>
      </c>
      <c r="AU183" s="66" t="s">
        <v>1559</v>
      </c>
      <c r="AV183" s="65">
        <v>45692</v>
      </c>
      <c r="AW183" s="65">
        <v>45693</v>
      </c>
      <c r="AX183" s="66" t="s">
        <v>97</v>
      </c>
      <c r="AY183" s="65">
        <v>45693</v>
      </c>
      <c r="AZ183" s="66"/>
      <c r="BH183" s="66">
        <f>+AI183+BF183</f>
        <v>300</v>
      </c>
      <c r="BI183" s="87">
        <f>+AH183+BG183</f>
        <v>48750000</v>
      </c>
      <c r="BJ183" s="86">
        <f t="shared" si="11"/>
        <v>4875000</v>
      </c>
      <c r="BK183" s="65">
        <v>45995</v>
      </c>
      <c r="BP183" s="67">
        <f>NETWORKDAYS.INTL(E183,AN183,1,Hoja1!C164:C181)-1</f>
        <v>3</v>
      </c>
      <c r="BR183" s="69" t="b">
        <f t="shared" si="9"/>
        <v>0</v>
      </c>
    </row>
    <row r="184" spans="1:70" s="70" customFormat="1" ht="150" customHeight="1">
      <c r="A184" s="62">
        <v>182</v>
      </c>
      <c r="B184" s="63" t="s">
        <v>1783</v>
      </c>
      <c r="C184" s="60" t="s">
        <v>1784</v>
      </c>
      <c r="D184" s="51" t="s">
        <v>1785</v>
      </c>
      <c r="E184" s="52">
        <v>45681</v>
      </c>
      <c r="F184" s="51" t="s">
        <v>73</v>
      </c>
      <c r="G184" s="66">
        <v>70131700</v>
      </c>
      <c r="H184" s="51" t="s">
        <v>74</v>
      </c>
      <c r="I184" s="51" t="s">
        <v>75</v>
      </c>
      <c r="J184" s="51" t="s">
        <v>76</v>
      </c>
      <c r="K184" s="51" t="s">
        <v>298</v>
      </c>
      <c r="L184" s="57" t="s">
        <v>855</v>
      </c>
      <c r="M184" s="51" t="s">
        <v>856</v>
      </c>
      <c r="N184" s="51">
        <v>12425</v>
      </c>
      <c r="O184" s="52">
        <v>45662</v>
      </c>
      <c r="P184" s="54" t="s">
        <v>1752</v>
      </c>
      <c r="Q184" s="59" t="s">
        <v>857</v>
      </c>
      <c r="R184" s="53" t="s">
        <v>81</v>
      </c>
      <c r="S184" s="53" t="s">
        <v>81</v>
      </c>
      <c r="T184" s="53" t="s">
        <v>81</v>
      </c>
      <c r="U184" s="82" t="s">
        <v>1786</v>
      </c>
      <c r="V184" s="55" t="s">
        <v>83</v>
      </c>
      <c r="W184" s="55">
        <v>3396842</v>
      </c>
      <c r="X184" s="51">
        <v>5</v>
      </c>
      <c r="Y184" s="66" t="s">
        <v>112</v>
      </c>
      <c r="Z184" s="83">
        <v>29388</v>
      </c>
      <c r="AA184" s="84" t="s">
        <v>85</v>
      </c>
      <c r="AB184" s="66" t="s">
        <v>1518</v>
      </c>
      <c r="AC184" s="66" t="s">
        <v>1699</v>
      </c>
      <c r="AD184" s="85" t="s">
        <v>1787</v>
      </c>
      <c r="AE184" s="84">
        <v>3103376480</v>
      </c>
      <c r="AF184" s="66" t="s">
        <v>1788</v>
      </c>
      <c r="AG184" s="64" t="s">
        <v>1789</v>
      </c>
      <c r="AH184" s="86">
        <v>97500000</v>
      </c>
      <c r="AI184" s="66">
        <v>300</v>
      </c>
      <c r="AJ184" s="66" t="s">
        <v>91</v>
      </c>
      <c r="AK184" s="66" t="s">
        <v>864</v>
      </c>
      <c r="AL184" s="66">
        <f>+VLOOKUP(AK184,LISTAS!$A$921:$C$989,2,0)</f>
        <v>79649486</v>
      </c>
      <c r="AM184" s="66">
        <f>+VLOOKUP(AK184,LISTAS!$A$921:$C$989,3,0)</f>
        <v>1</v>
      </c>
      <c r="AN184" s="65">
        <v>45691</v>
      </c>
      <c r="AO184" s="66">
        <v>18925</v>
      </c>
      <c r="AP184" s="65">
        <v>45692</v>
      </c>
      <c r="AQ184" s="68" t="s">
        <v>93</v>
      </c>
      <c r="AR184" s="181" t="s">
        <v>94</v>
      </c>
      <c r="AS184" s="65">
        <v>45691</v>
      </c>
      <c r="AT184" s="66" t="s">
        <v>1166</v>
      </c>
      <c r="AU184" s="66">
        <v>4204676</v>
      </c>
      <c r="AV184" s="65">
        <v>45692</v>
      </c>
      <c r="AW184" s="65">
        <v>45693</v>
      </c>
      <c r="AX184" s="66" t="s">
        <v>97</v>
      </c>
      <c r="AY184" s="65">
        <v>45693</v>
      </c>
      <c r="AZ184" s="66"/>
      <c r="BH184" s="66">
        <f>+AI184+BF184</f>
        <v>300</v>
      </c>
      <c r="BI184" s="87">
        <f>+AH184+BG184</f>
        <v>97500000</v>
      </c>
      <c r="BJ184" s="86">
        <f t="shared" si="11"/>
        <v>9750000</v>
      </c>
      <c r="BK184" s="65">
        <v>45995</v>
      </c>
      <c r="BP184" s="67">
        <f>NETWORKDAYS.INTL(E184,AN184,1,Hoja1!C165:C182)-1</f>
        <v>6</v>
      </c>
      <c r="BQ184" s="70" t="s">
        <v>953</v>
      </c>
      <c r="BR184" s="69" t="b">
        <f t="shared" si="9"/>
        <v>0</v>
      </c>
    </row>
    <row r="185" spans="1:70" s="70" customFormat="1" ht="150" customHeight="1">
      <c r="A185" s="62">
        <v>183</v>
      </c>
      <c r="B185" s="63" t="s">
        <v>1790</v>
      </c>
      <c r="C185" s="60" t="s">
        <v>1791</v>
      </c>
      <c r="D185" s="51" t="s">
        <v>1792</v>
      </c>
      <c r="E185" s="52">
        <v>45684</v>
      </c>
      <c r="F185" s="51" t="s">
        <v>73</v>
      </c>
      <c r="G185" s="66">
        <v>81102700</v>
      </c>
      <c r="H185" s="51" t="s">
        <v>74</v>
      </c>
      <c r="I185" s="51" t="s">
        <v>75</v>
      </c>
      <c r="J185" s="51" t="s">
        <v>76</v>
      </c>
      <c r="K185" s="51" t="s">
        <v>248</v>
      </c>
      <c r="L185" s="57" t="s">
        <v>184</v>
      </c>
      <c r="M185" s="51" t="s">
        <v>185</v>
      </c>
      <c r="N185" s="51">
        <v>17225</v>
      </c>
      <c r="O185" s="52">
        <v>45662</v>
      </c>
      <c r="P185" s="54" t="s">
        <v>1793</v>
      </c>
      <c r="Q185" s="59" t="s">
        <v>750</v>
      </c>
      <c r="R185" s="53" t="s">
        <v>81</v>
      </c>
      <c r="S185" s="53" t="s">
        <v>81</v>
      </c>
      <c r="T185" s="53" t="s">
        <v>81</v>
      </c>
      <c r="U185" s="82" t="s">
        <v>1794</v>
      </c>
      <c r="V185" s="55" t="s">
        <v>83</v>
      </c>
      <c r="W185" s="55">
        <v>1143364297</v>
      </c>
      <c r="X185" s="51">
        <v>2</v>
      </c>
      <c r="Y185" s="66" t="s">
        <v>112</v>
      </c>
      <c r="Z185" s="83">
        <v>34047</v>
      </c>
      <c r="AA185" s="84" t="s">
        <v>85</v>
      </c>
      <c r="AB185" s="66" t="s">
        <v>319</v>
      </c>
      <c r="AC185" s="66" t="s">
        <v>1699</v>
      </c>
      <c r="AD185" s="85" t="s">
        <v>1795</v>
      </c>
      <c r="AE185" s="84">
        <v>3215818999</v>
      </c>
      <c r="AF185" s="66" t="s">
        <v>1796</v>
      </c>
      <c r="AG185" s="64" t="s">
        <v>1797</v>
      </c>
      <c r="AH185" s="86">
        <v>78487500</v>
      </c>
      <c r="AI185" s="66">
        <v>315</v>
      </c>
      <c r="AJ185" s="66" t="s">
        <v>91</v>
      </c>
      <c r="AK185" s="66" t="s">
        <v>1595</v>
      </c>
      <c r="AL185" s="66">
        <f>+VLOOKUP(AK185,LISTAS!$A$921:$C$989,2,0)</f>
        <v>40187346</v>
      </c>
      <c r="AM185" s="66">
        <f>+VLOOKUP(AK185,LISTAS!$A$921:$C$989,3,0)</f>
        <v>1</v>
      </c>
      <c r="AN185" s="65">
        <v>45691</v>
      </c>
      <c r="AO185" s="66">
        <v>18125</v>
      </c>
      <c r="AP185" s="65">
        <v>45692</v>
      </c>
      <c r="AQ185" s="68" t="s">
        <v>93</v>
      </c>
      <c r="AR185" s="181" t="s">
        <v>1307</v>
      </c>
      <c r="AS185" s="65">
        <v>45691</v>
      </c>
      <c r="AT185" s="66" t="s">
        <v>95</v>
      </c>
      <c r="AU185" s="66" t="s">
        <v>1576</v>
      </c>
      <c r="AV185" s="65">
        <v>45692</v>
      </c>
      <c r="AW185" s="65">
        <v>45693</v>
      </c>
      <c r="AX185" s="66" t="s">
        <v>97</v>
      </c>
      <c r="AY185" s="65">
        <v>45693</v>
      </c>
      <c r="AZ185" s="66"/>
      <c r="BH185" s="66">
        <f>+AI185+BF185</f>
        <v>315</v>
      </c>
      <c r="BI185" s="87">
        <f>+AH185+BG185</f>
        <v>78487500</v>
      </c>
      <c r="BJ185" s="86">
        <f t="shared" si="11"/>
        <v>7475000</v>
      </c>
      <c r="BK185" s="65">
        <v>46010</v>
      </c>
      <c r="BP185" s="67">
        <f>NETWORKDAYS.INTL(E185,AN185,1,Hoja1!C166:C183)-1</f>
        <v>5</v>
      </c>
      <c r="BQ185" s="70" t="s">
        <v>953</v>
      </c>
      <c r="BR185" s="69" t="b">
        <f t="shared" si="9"/>
        <v>0</v>
      </c>
    </row>
    <row r="186" spans="1:70" s="70" customFormat="1" ht="150" customHeight="1">
      <c r="A186" s="62">
        <v>184</v>
      </c>
      <c r="B186" s="63" t="s">
        <v>1798</v>
      </c>
      <c r="C186" s="60" t="s">
        <v>1799</v>
      </c>
      <c r="D186" s="51" t="s">
        <v>1800</v>
      </c>
      <c r="E186" s="52">
        <v>45685</v>
      </c>
      <c r="F186" s="51" t="s">
        <v>73</v>
      </c>
      <c r="G186" s="66" t="s">
        <v>837</v>
      </c>
      <c r="H186" s="51" t="s">
        <v>74</v>
      </c>
      <c r="I186" s="51" t="s">
        <v>75</v>
      </c>
      <c r="J186" s="51" t="s">
        <v>76</v>
      </c>
      <c r="K186" s="51" t="s">
        <v>298</v>
      </c>
      <c r="L186" s="57" t="s">
        <v>184</v>
      </c>
      <c r="M186" s="51" t="s">
        <v>456</v>
      </c>
      <c r="N186" s="51">
        <v>21625</v>
      </c>
      <c r="O186" s="52">
        <v>45663</v>
      </c>
      <c r="P186" s="54">
        <v>149500000</v>
      </c>
      <c r="Q186" s="59" t="s">
        <v>789</v>
      </c>
      <c r="R186" s="53" t="s">
        <v>81</v>
      </c>
      <c r="S186" s="53" t="s">
        <v>81</v>
      </c>
      <c r="T186" s="53" t="s">
        <v>81</v>
      </c>
      <c r="U186" s="82" t="s">
        <v>1801</v>
      </c>
      <c r="V186" s="55" t="s">
        <v>83</v>
      </c>
      <c r="W186" s="55">
        <v>19349866</v>
      </c>
      <c r="X186" s="51">
        <v>1</v>
      </c>
      <c r="Y186" s="66" t="s">
        <v>112</v>
      </c>
      <c r="Z186" s="83">
        <v>20174</v>
      </c>
      <c r="AA186" s="84" t="s">
        <v>85</v>
      </c>
      <c r="AB186" s="66" t="s">
        <v>542</v>
      </c>
      <c r="AC186" s="66" t="s">
        <v>1699</v>
      </c>
      <c r="AD186" s="85" t="s">
        <v>1802</v>
      </c>
      <c r="AE186" s="84">
        <v>3173640802</v>
      </c>
      <c r="AF186" s="66" t="s">
        <v>1803</v>
      </c>
      <c r="AG186" s="64" t="s">
        <v>1804</v>
      </c>
      <c r="AH186" s="86">
        <v>149500000</v>
      </c>
      <c r="AI186" s="66">
        <v>300</v>
      </c>
      <c r="AJ186" s="66" t="s">
        <v>91</v>
      </c>
      <c r="AK186" s="66" t="s">
        <v>704</v>
      </c>
      <c r="AL186" s="66">
        <f>+VLOOKUP(AK186,LISTAS!$A$921:$C$989,2,0)</f>
        <v>52490298</v>
      </c>
      <c r="AM186" s="66">
        <f>+VLOOKUP(AK186,LISTAS!$A$921:$C$989,3,0)</f>
        <v>8</v>
      </c>
      <c r="AN186" s="65">
        <v>45691</v>
      </c>
      <c r="AO186" s="66">
        <v>17925</v>
      </c>
      <c r="AP186" s="65">
        <v>45692</v>
      </c>
      <c r="AQ186" s="68" t="s">
        <v>93</v>
      </c>
      <c r="AR186" s="181" t="s">
        <v>94</v>
      </c>
      <c r="AS186" s="65">
        <v>45691</v>
      </c>
      <c r="AT186" s="66" t="s">
        <v>95</v>
      </c>
      <c r="AU186" s="66" t="s">
        <v>1585</v>
      </c>
      <c r="AV186" s="65">
        <v>45692</v>
      </c>
      <c r="AW186" s="65">
        <v>45693</v>
      </c>
      <c r="AX186" s="66" t="s">
        <v>97</v>
      </c>
      <c r="AY186" s="65">
        <v>45693</v>
      </c>
      <c r="AZ186" s="66"/>
      <c r="BH186" s="66">
        <f>+AI186+BF186</f>
        <v>300</v>
      </c>
      <c r="BI186" s="87">
        <f>+AH186+BG186</f>
        <v>149500000</v>
      </c>
      <c r="BJ186" s="86">
        <f t="shared" si="11"/>
        <v>14950000</v>
      </c>
      <c r="BK186" s="65">
        <v>46010</v>
      </c>
      <c r="BP186" s="67">
        <f>NETWORKDAYS.INTL(E186,AN186,1,Hoja1!C167:C184)-1</f>
        <v>4</v>
      </c>
      <c r="BR186" s="69" t="b">
        <f t="shared" si="9"/>
        <v>0</v>
      </c>
    </row>
    <row r="187" spans="1:70" s="70" customFormat="1" ht="150" customHeight="1">
      <c r="A187" s="62">
        <v>185</v>
      </c>
      <c r="B187" s="63" t="s">
        <v>1805</v>
      </c>
      <c r="C187" s="60" t="s">
        <v>1806</v>
      </c>
      <c r="D187" s="51" t="s">
        <v>1807</v>
      </c>
      <c r="E187" s="52">
        <v>45684</v>
      </c>
      <c r="F187" s="51" t="s">
        <v>73</v>
      </c>
      <c r="G187" s="66">
        <v>80111500</v>
      </c>
      <c r="H187" s="51" t="s">
        <v>74</v>
      </c>
      <c r="I187" s="51" t="s">
        <v>75</v>
      </c>
      <c r="J187" s="51" t="s">
        <v>76</v>
      </c>
      <c r="K187" s="51" t="s">
        <v>183</v>
      </c>
      <c r="L187" s="57" t="s">
        <v>78</v>
      </c>
      <c r="M187" s="51" t="s">
        <v>79</v>
      </c>
      <c r="N187" s="51">
        <v>20025</v>
      </c>
      <c r="O187" s="52">
        <v>45663</v>
      </c>
      <c r="P187" s="54" t="s">
        <v>1808</v>
      </c>
      <c r="Q187" s="59" t="s">
        <v>80</v>
      </c>
      <c r="R187" s="53" t="s">
        <v>81</v>
      </c>
      <c r="S187" s="53" t="s">
        <v>81</v>
      </c>
      <c r="T187" s="53" t="s">
        <v>81</v>
      </c>
      <c r="U187" s="82" t="s">
        <v>1809</v>
      </c>
      <c r="V187" s="55" t="s">
        <v>83</v>
      </c>
      <c r="W187" s="55">
        <v>80725679</v>
      </c>
      <c r="X187" s="51">
        <v>3</v>
      </c>
      <c r="Y187" s="66" t="s">
        <v>112</v>
      </c>
      <c r="Z187" s="83">
        <v>30180</v>
      </c>
      <c r="AA187" s="84" t="s">
        <v>85</v>
      </c>
      <c r="AB187" s="66" t="s">
        <v>641</v>
      </c>
      <c r="AC187" s="66" t="s">
        <v>1699</v>
      </c>
      <c r="AD187" s="85" t="s">
        <v>1810</v>
      </c>
      <c r="AE187" s="84">
        <v>3183195265</v>
      </c>
      <c r="AF187" s="66" t="s">
        <v>1811</v>
      </c>
      <c r="AG187" s="64" t="s">
        <v>1812</v>
      </c>
      <c r="AH187" s="86">
        <v>58500000</v>
      </c>
      <c r="AI187" s="66">
        <v>300</v>
      </c>
      <c r="AJ187" s="66" t="s">
        <v>91</v>
      </c>
      <c r="AK187" s="66" t="s">
        <v>254</v>
      </c>
      <c r="AL187" s="66">
        <f>+VLOOKUP(AK187,LISTAS!$A$921:$C$989,2,0)</f>
        <v>91514757</v>
      </c>
      <c r="AM187" s="66">
        <f>+VLOOKUP(AK187,LISTAS!$A$921:$C$989,3,0)</f>
        <v>4</v>
      </c>
      <c r="AN187" s="65">
        <v>45691</v>
      </c>
      <c r="AO187" s="66">
        <v>17625</v>
      </c>
      <c r="AP187" s="65">
        <v>45692</v>
      </c>
      <c r="AQ187" s="68" t="s">
        <v>93</v>
      </c>
      <c r="AR187" s="181" t="s">
        <v>94</v>
      </c>
      <c r="AS187" s="65">
        <v>45691</v>
      </c>
      <c r="AT187" s="66" t="s">
        <v>95</v>
      </c>
      <c r="AU187" s="66" t="s">
        <v>1596</v>
      </c>
      <c r="AV187" s="65">
        <v>45689</v>
      </c>
      <c r="AW187" s="65">
        <v>45693</v>
      </c>
      <c r="AX187" s="66" t="s">
        <v>97</v>
      </c>
      <c r="AY187" s="65">
        <v>45693</v>
      </c>
      <c r="AZ187" s="66"/>
      <c r="BH187" s="66">
        <f>+AI187+BF187</f>
        <v>300</v>
      </c>
      <c r="BI187" s="87">
        <f>+AH187+BG187</f>
        <v>58500000</v>
      </c>
      <c r="BJ187" s="86">
        <f t="shared" si="11"/>
        <v>5850000</v>
      </c>
      <c r="BK187" s="65">
        <v>45995</v>
      </c>
      <c r="BL187" s="66" t="s">
        <v>256</v>
      </c>
      <c r="BM187" s="66" t="s">
        <v>87</v>
      </c>
      <c r="BN187" s="66" t="s">
        <v>87</v>
      </c>
      <c r="BP187" s="67">
        <f>NETWORKDAYS.INTL(E187,AN187,1,Hoja1!C168:C185)-1</f>
        <v>5</v>
      </c>
      <c r="BQ187" s="70" t="s">
        <v>953</v>
      </c>
      <c r="BR187" s="69" t="b">
        <f t="shared" si="9"/>
        <v>0</v>
      </c>
    </row>
    <row r="188" spans="1:70" s="70" customFormat="1" ht="150" customHeight="1">
      <c r="A188" s="62">
        <v>186</v>
      </c>
      <c r="B188" s="63" t="s">
        <v>1813</v>
      </c>
      <c r="C188" s="60" t="s">
        <v>1814</v>
      </c>
      <c r="D188" s="51" t="s">
        <v>1815</v>
      </c>
      <c r="E188" s="52">
        <v>45685</v>
      </c>
      <c r="F188" s="51" t="s">
        <v>73</v>
      </c>
      <c r="G188" s="66">
        <v>70131700</v>
      </c>
      <c r="H188" s="51" t="s">
        <v>74</v>
      </c>
      <c r="I188" s="51" t="s">
        <v>75</v>
      </c>
      <c r="J188" s="51" t="s">
        <v>76</v>
      </c>
      <c r="K188" s="51" t="s">
        <v>209</v>
      </c>
      <c r="L188" s="57" t="s">
        <v>538</v>
      </c>
      <c r="M188" s="51" t="s">
        <v>539</v>
      </c>
      <c r="N188" s="51">
        <v>9625</v>
      </c>
      <c r="O188" s="52">
        <v>45662</v>
      </c>
      <c r="P188" s="54">
        <v>109200000</v>
      </c>
      <c r="Q188" s="59" t="s">
        <v>540</v>
      </c>
      <c r="R188" s="53" t="s">
        <v>81</v>
      </c>
      <c r="S188" s="53" t="s">
        <v>81</v>
      </c>
      <c r="T188" s="53" t="s">
        <v>81</v>
      </c>
      <c r="U188" s="82" t="s">
        <v>1816</v>
      </c>
      <c r="V188" s="55" t="s">
        <v>83</v>
      </c>
      <c r="W188" s="55">
        <v>74373890</v>
      </c>
      <c r="X188" s="51">
        <v>8</v>
      </c>
      <c r="Y188" s="66" t="s">
        <v>112</v>
      </c>
      <c r="Z188" s="83">
        <v>28889</v>
      </c>
      <c r="AA188" s="84" t="s">
        <v>85</v>
      </c>
      <c r="AB188" s="66" t="s">
        <v>859</v>
      </c>
      <c r="AC188" s="66" t="s">
        <v>1699</v>
      </c>
      <c r="AD188" s="85" t="s">
        <v>1817</v>
      </c>
      <c r="AE188" s="84">
        <v>3142917191</v>
      </c>
      <c r="AF188" s="66" t="s">
        <v>1818</v>
      </c>
      <c r="AG188" s="64" t="s">
        <v>1819</v>
      </c>
      <c r="AH188" s="86">
        <v>109200000</v>
      </c>
      <c r="AI188" s="66">
        <v>315</v>
      </c>
      <c r="AJ188" s="66" t="s">
        <v>91</v>
      </c>
      <c r="AK188" s="66" t="s">
        <v>558</v>
      </c>
      <c r="AL188" s="66">
        <f>+VLOOKUP(AK188,LISTAS!$A$921:$C$989,2,0)</f>
        <v>79628392</v>
      </c>
      <c r="AM188" s="66">
        <f>+VLOOKUP(AK188,LISTAS!$A$921:$C$989,3,0)</f>
        <v>6</v>
      </c>
      <c r="AN188" s="65">
        <v>45691</v>
      </c>
      <c r="AO188" s="66">
        <v>18025</v>
      </c>
      <c r="AP188" s="65">
        <v>45692</v>
      </c>
      <c r="AQ188" s="68" t="s">
        <v>93</v>
      </c>
      <c r="AR188" s="181" t="s">
        <v>94</v>
      </c>
      <c r="AS188" s="65">
        <v>45691</v>
      </c>
      <c r="AT188" s="66" t="s">
        <v>95</v>
      </c>
      <c r="AU188" s="66" t="s">
        <v>1605</v>
      </c>
      <c r="AV188" s="65">
        <v>45692</v>
      </c>
      <c r="AW188" s="65">
        <v>45693</v>
      </c>
      <c r="AX188" s="66" t="s">
        <v>97</v>
      </c>
      <c r="AY188" s="65">
        <v>45693</v>
      </c>
      <c r="AZ188" s="66"/>
      <c r="BH188" s="66">
        <f>+AI188+BF188</f>
        <v>315</v>
      </c>
      <c r="BI188" s="87">
        <f>+AH188+BG188</f>
        <v>109200000</v>
      </c>
      <c r="BJ188" s="86">
        <f t="shared" si="11"/>
        <v>10400000</v>
      </c>
      <c r="BK188" s="65">
        <v>46010</v>
      </c>
      <c r="BP188" s="67">
        <f>NETWORKDAYS.INTL(E188,AN188,1,Hoja1!C169:C186)-1</f>
        <v>4</v>
      </c>
      <c r="BQ188" s="70" t="s">
        <v>953</v>
      </c>
      <c r="BR188" s="69" t="b">
        <f t="shared" si="9"/>
        <v>0</v>
      </c>
    </row>
    <row r="189" spans="1:70" s="70" customFormat="1" ht="150" customHeight="1">
      <c r="A189" s="62">
        <v>187</v>
      </c>
      <c r="B189" s="63" t="s">
        <v>1820</v>
      </c>
      <c r="C189" s="60" t="s">
        <v>1821</v>
      </c>
      <c r="D189" s="51" t="s">
        <v>1822</v>
      </c>
      <c r="E189" s="52">
        <v>45687</v>
      </c>
      <c r="F189" s="51" t="s">
        <v>73</v>
      </c>
      <c r="G189" s="66">
        <v>70131700</v>
      </c>
      <c r="H189" s="51" t="s">
        <v>74</v>
      </c>
      <c r="I189" s="51" t="s">
        <v>75</v>
      </c>
      <c r="J189" s="51" t="s">
        <v>76</v>
      </c>
      <c r="K189" s="51" t="s">
        <v>298</v>
      </c>
      <c r="L189" s="57" t="s">
        <v>855</v>
      </c>
      <c r="M189" s="51" t="s">
        <v>856</v>
      </c>
      <c r="N189" s="51">
        <v>39025</v>
      </c>
      <c r="O189" s="52">
        <v>45663</v>
      </c>
      <c r="P189" s="54" t="s">
        <v>1705</v>
      </c>
      <c r="Q189" s="59" t="s">
        <v>857</v>
      </c>
      <c r="R189" s="53" t="s">
        <v>81</v>
      </c>
      <c r="S189" s="53" t="s">
        <v>81</v>
      </c>
      <c r="T189" s="53" t="s">
        <v>81</v>
      </c>
      <c r="U189" s="82" t="s">
        <v>1823</v>
      </c>
      <c r="V189" s="55" t="s">
        <v>83</v>
      </c>
      <c r="W189" s="55">
        <v>19222928</v>
      </c>
      <c r="X189" s="51">
        <v>1</v>
      </c>
      <c r="Y189" s="66" t="s">
        <v>112</v>
      </c>
      <c r="Z189" s="83">
        <v>21020</v>
      </c>
      <c r="AA189" s="84" t="s">
        <v>85</v>
      </c>
      <c r="AB189" s="66" t="s">
        <v>542</v>
      </c>
      <c r="AC189" s="66" t="s">
        <v>1824</v>
      </c>
      <c r="AD189" s="85" t="s">
        <v>1825</v>
      </c>
      <c r="AE189" s="84">
        <v>3203017792</v>
      </c>
      <c r="AF189" s="66" t="s">
        <v>1826</v>
      </c>
      <c r="AG189" s="64" t="s">
        <v>1827</v>
      </c>
      <c r="AH189" s="86">
        <v>117000000</v>
      </c>
      <c r="AI189" s="66">
        <v>300</v>
      </c>
      <c r="AJ189" s="66" t="s">
        <v>91</v>
      </c>
      <c r="AK189" s="66" t="s">
        <v>925</v>
      </c>
      <c r="AL189" s="66">
        <f>+VLOOKUP(AK189,LISTAS!$A$921:$C$989,2,0)</f>
        <v>79806884</v>
      </c>
      <c r="AM189" s="66">
        <f>+VLOOKUP(AK189,LISTAS!$A$921:$C$989,3,0)</f>
        <v>1</v>
      </c>
      <c r="AN189" s="65">
        <v>45691</v>
      </c>
      <c r="AO189" s="66">
        <v>17825</v>
      </c>
      <c r="AP189" s="65">
        <v>45692</v>
      </c>
      <c r="AQ189" s="68" t="s">
        <v>93</v>
      </c>
      <c r="AR189" s="181" t="s">
        <v>1307</v>
      </c>
      <c r="AS189" s="65">
        <v>45691</v>
      </c>
      <c r="AT189" s="66" t="s">
        <v>95</v>
      </c>
      <c r="AU189" s="66" t="s">
        <v>1613</v>
      </c>
      <c r="AV189" s="65">
        <v>45692</v>
      </c>
      <c r="AW189" s="65">
        <v>45693</v>
      </c>
      <c r="AX189" s="66" t="s">
        <v>97</v>
      </c>
      <c r="AY189" s="65">
        <v>45693</v>
      </c>
      <c r="AZ189" s="66"/>
      <c r="BH189" s="66">
        <f>+AI189+BF189</f>
        <v>300</v>
      </c>
      <c r="BI189" s="87">
        <f>+AH189+BG189</f>
        <v>117000000</v>
      </c>
      <c r="BJ189" s="86">
        <f t="shared" si="11"/>
        <v>11700000</v>
      </c>
      <c r="BK189" s="65">
        <v>46010</v>
      </c>
      <c r="BP189" s="67">
        <f>NETWORKDAYS.INTL(E189,AN189,1,Hoja1!C170:C187)-1</f>
        <v>2</v>
      </c>
      <c r="BR189" s="69" t="b">
        <f t="shared" si="9"/>
        <v>0</v>
      </c>
    </row>
    <row r="190" spans="1:70" s="70" customFormat="1" ht="150" customHeight="1">
      <c r="A190" s="62">
        <v>188</v>
      </c>
      <c r="B190" s="63" t="s">
        <v>1828</v>
      </c>
      <c r="C190" s="60" t="s">
        <v>1829</v>
      </c>
      <c r="D190" s="51" t="s">
        <v>1830</v>
      </c>
      <c r="E190" s="52">
        <v>45684</v>
      </c>
      <c r="F190" s="51" t="s">
        <v>73</v>
      </c>
      <c r="G190" s="66">
        <v>70131700</v>
      </c>
      <c r="H190" s="51" t="s">
        <v>74</v>
      </c>
      <c r="I190" s="51" t="s">
        <v>75</v>
      </c>
      <c r="J190" s="51" t="s">
        <v>76</v>
      </c>
      <c r="K190" s="51" t="s">
        <v>209</v>
      </c>
      <c r="L190" s="57" t="s">
        <v>538</v>
      </c>
      <c r="M190" s="51" t="s">
        <v>539</v>
      </c>
      <c r="N190" s="51">
        <v>15625</v>
      </c>
      <c r="O190" s="52" t="s">
        <v>1831</v>
      </c>
      <c r="P190" s="54" t="s">
        <v>1736</v>
      </c>
      <c r="Q190" s="59" t="s">
        <v>1129</v>
      </c>
      <c r="R190" s="53" t="s">
        <v>81</v>
      </c>
      <c r="S190" s="53" t="s">
        <v>81</v>
      </c>
      <c r="T190" s="53" t="s">
        <v>81</v>
      </c>
      <c r="U190" s="82" t="s">
        <v>1832</v>
      </c>
      <c r="V190" s="55" t="s">
        <v>83</v>
      </c>
      <c r="W190" s="55">
        <v>93062439</v>
      </c>
      <c r="X190" s="51">
        <v>3</v>
      </c>
      <c r="Y190" s="66" t="s">
        <v>112</v>
      </c>
      <c r="Z190" s="83">
        <v>31273</v>
      </c>
      <c r="AA190" s="84" t="s">
        <v>85</v>
      </c>
      <c r="AB190" s="66" t="s">
        <v>1833</v>
      </c>
      <c r="AC190" s="66" t="s">
        <v>1699</v>
      </c>
      <c r="AD190" s="85" t="s">
        <v>1834</v>
      </c>
      <c r="AE190" s="84">
        <v>3006038351</v>
      </c>
      <c r="AF190" s="66" t="s">
        <v>1835</v>
      </c>
      <c r="AG190" s="64" t="s">
        <v>1836</v>
      </c>
      <c r="AH190" s="86">
        <v>116025000</v>
      </c>
      <c r="AI190" s="66">
        <v>315</v>
      </c>
      <c r="AJ190" s="66" t="s">
        <v>91</v>
      </c>
      <c r="AK190" s="66" t="s">
        <v>1662</v>
      </c>
      <c r="AL190" s="66">
        <f>+VLOOKUP(AK190,LISTAS!$A$921:$C$989,2,0)</f>
        <v>64701334</v>
      </c>
      <c r="AM190" s="66">
        <f>+VLOOKUP(AK190,LISTAS!$A$921:$C$989,3,0)</f>
        <v>6</v>
      </c>
      <c r="AN190" s="65">
        <v>45691</v>
      </c>
      <c r="AO190" s="66">
        <v>17725</v>
      </c>
      <c r="AP190" s="65">
        <v>45692</v>
      </c>
      <c r="AQ190" s="68" t="s">
        <v>93</v>
      </c>
      <c r="AR190" s="181" t="s">
        <v>94</v>
      </c>
      <c r="AS190" s="65">
        <v>45691</v>
      </c>
      <c r="AT190" s="66" t="s">
        <v>95</v>
      </c>
      <c r="AU190" s="66" t="s">
        <v>1621</v>
      </c>
      <c r="AV190" s="65">
        <v>45692</v>
      </c>
      <c r="AW190" s="65">
        <v>45693</v>
      </c>
      <c r="AX190" s="66" t="s">
        <v>97</v>
      </c>
      <c r="AY190" s="65">
        <v>45693</v>
      </c>
      <c r="AZ190" s="66"/>
      <c r="BH190" s="66">
        <f>+AI190+BF190</f>
        <v>315</v>
      </c>
      <c r="BI190" s="87">
        <f>+AH190+BG190</f>
        <v>116025000</v>
      </c>
      <c r="BJ190" s="86">
        <f t="shared" si="11"/>
        <v>11050000</v>
      </c>
      <c r="BK190" s="65">
        <v>46010</v>
      </c>
      <c r="BP190" s="67">
        <f>NETWORKDAYS.INTL(E190,AN190,1,Hoja1!C171:C188)-1</f>
        <v>5</v>
      </c>
      <c r="BQ190" s="70" t="s">
        <v>953</v>
      </c>
      <c r="BR190" s="69" t="b">
        <f t="shared" si="9"/>
        <v>0</v>
      </c>
    </row>
    <row r="191" spans="1:70" s="70" customFormat="1" ht="150" customHeight="1">
      <c r="A191" s="62">
        <v>189</v>
      </c>
      <c r="B191" s="63" t="s">
        <v>1837</v>
      </c>
      <c r="C191" s="60" t="s">
        <v>1838</v>
      </c>
      <c r="D191" s="51" t="s">
        <v>1839</v>
      </c>
      <c r="E191" s="52">
        <v>45685</v>
      </c>
      <c r="F191" s="51" t="s">
        <v>73</v>
      </c>
      <c r="G191" s="66">
        <v>70131700</v>
      </c>
      <c r="H191" s="51" t="s">
        <v>74</v>
      </c>
      <c r="I191" s="51" t="s">
        <v>75</v>
      </c>
      <c r="J191" s="51" t="s">
        <v>76</v>
      </c>
      <c r="K191" s="51" t="s">
        <v>209</v>
      </c>
      <c r="L191" s="57" t="s">
        <v>538</v>
      </c>
      <c r="M191" s="51" t="s">
        <v>539</v>
      </c>
      <c r="N191" s="51">
        <v>16025</v>
      </c>
      <c r="O191" s="52" t="s">
        <v>1831</v>
      </c>
      <c r="P191" s="54">
        <v>109200000</v>
      </c>
      <c r="Q191" s="59" t="s">
        <v>540</v>
      </c>
      <c r="R191" s="53" t="s">
        <v>81</v>
      </c>
      <c r="S191" s="53" t="s">
        <v>81</v>
      </c>
      <c r="T191" s="53" t="s">
        <v>81</v>
      </c>
      <c r="U191" s="82" t="s">
        <v>1840</v>
      </c>
      <c r="V191" s="55" t="s">
        <v>83</v>
      </c>
      <c r="W191" s="55">
        <v>79863976</v>
      </c>
      <c r="X191" s="51">
        <v>3</v>
      </c>
      <c r="Y191" s="66" t="s">
        <v>112</v>
      </c>
      <c r="Z191" s="83">
        <v>27896</v>
      </c>
      <c r="AA191" s="84" t="s">
        <v>85</v>
      </c>
      <c r="AB191" s="66" t="s">
        <v>1518</v>
      </c>
      <c r="AC191" s="66" t="s">
        <v>1841</v>
      </c>
      <c r="AD191" s="85" t="s">
        <v>1842</v>
      </c>
      <c r="AE191" s="84">
        <v>3057211820</v>
      </c>
      <c r="AF191" s="66" t="s">
        <v>1843</v>
      </c>
      <c r="AG191" s="64" t="s">
        <v>1844</v>
      </c>
      <c r="AH191" s="86">
        <v>109200000</v>
      </c>
      <c r="AI191" s="66">
        <v>315</v>
      </c>
      <c r="AJ191" s="66" t="s">
        <v>91</v>
      </c>
      <c r="AK191" s="66" t="s">
        <v>1662</v>
      </c>
      <c r="AL191" s="66">
        <f>+VLOOKUP(AK191,LISTAS!$A$921:$C$989,2,0)</f>
        <v>64701334</v>
      </c>
      <c r="AM191" s="66">
        <f>+VLOOKUP(AK191,LISTAS!$A$921:$C$989,3,0)</f>
        <v>6</v>
      </c>
      <c r="AN191" s="65">
        <v>45695</v>
      </c>
      <c r="AO191" s="66">
        <v>23225</v>
      </c>
      <c r="AP191" s="65">
        <v>45698</v>
      </c>
      <c r="AQ191" s="68" t="s">
        <v>93</v>
      </c>
      <c r="AR191" s="181" t="s">
        <v>94</v>
      </c>
      <c r="AS191" s="65">
        <v>45699</v>
      </c>
      <c r="AT191" s="66" t="s">
        <v>163</v>
      </c>
      <c r="AU191" s="66" t="s">
        <v>1845</v>
      </c>
      <c r="AV191" s="65">
        <v>45694</v>
      </c>
      <c r="AW191" s="65">
        <v>45699</v>
      </c>
      <c r="AX191" s="66" t="s">
        <v>97</v>
      </c>
      <c r="AY191" s="65">
        <v>45700</v>
      </c>
      <c r="AZ191" s="66"/>
      <c r="BA191" s="72"/>
      <c r="BB191" s="72"/>
      <c r="BC191" s="72"/>
      <c r="BD191" s="88"/>
      <c r="BE191" s="73"/>
      <c r="BF191" s="71"/>
      <c r="BG191" s="71"/>
      <c r="BH191" s="66">
        <f>AI191+BF191</f>
        <v>315</v>
      </c>
      <c r="BI191" s="87">
        <f>+AH191+BG191</f>
        <v>109200000</v>
      </c>
      <c r="BJ191" s="86">
        <f t="shared" ref="BJ191:BJ238" si="12">+BI191/(BH191/30)</f>
        <v>10400000</v>
      </c>
      <c r="BK191" s="65">
        <v>46017</v>
      </c>
      <c r="BP191" s="67">
        <f>NETWORKDAYS.INTL(E191,AN191,1,Hoja1!C172:C189)-1</f>
        <v>8</v>
      </c>
      <c r="BQ191" s="70" t="s">
        <v>953</v>
      </c>
      <c r="BR191" s="69" t="b">
        <f t="shared" si="9"/>
        <v>1</v>
      </c>
    </row>
    <row r="192" spans="1:70" s="70" customFormat="1" ht="150" customHeight="1">
      <c r="A192" s="62">
        <v>190</v>
      </c>
      <c r="B192" s="63" t="s">
        <v>1846</v>
      </c>
      <c r="C192" s="60" t="s">
        <v>1847</v>
      </c>
      <c r="D192" s="51" t="s">
        <v>1848</v>
      </c>
      <c r="E192" s="52">
        <v>45688</v>
      </c>
      <c r="F192" s="51" t="s">
        <v>73</v>
      </c>
      <c r="G192" s="66">
        <v>70131700</v>
      </c>
      <c r="H192" s="51" t="s">
        <v>74</v>
      </c>
      <c r="I192" s="51" t="s">
        <v>75</v>
      </c>
      <c r="J192" s="51" t="s">
        <v>76</v>
      </c>
      <c r="K192" s="51" t="s">
        <v>298</v>
      </c>
      <c r="L192" s="57" t="s">
        <v>855</v>
      </c>
      <c r="M192" s="51" t="s">
        <v>856</v>
      </c>
      <c r="N192" s="51">
        <v>34625</v>
      </c>
      <c r="O192" s="52">
        <v>45663</v>
      </c>
      <c r="P192" s="54" t="s">
        <v>1752</v>
      </c>
      <c r="Q192" s="59" t="s">
        <v>857</v>
      </c>
      <c r="R192" s="53" t="s">
        <v>81</v>
      </c>
      <c r="S192" s="53" t="s">
        <v>81</v>
      </c>
      <c r="T192" s="53" t="s">
        <v>81</v>
      </c>
      <c r="U192" s="82" t="s">
        <v>1849</v>
      </c>
      <c r="V192" s="55" t="s">
        <v>83</v>
      </c>
      <c r="W192" s="55">
        <v>12139591</v>
      </c>
      <c r="X192" s="51">
        <v>3</v>
      </c>
      <c r="Y192" s="66" t="s">
        <v>112</v>
      </c>
      <c r="Z192" s="83">
        <v>25466</v>
      </c>
      <c r="AA192" s="84" t="s">
        <v>85</v>
      </c>
      <c r="AB192" s="66" t="s">
        <v>700</v>
      </c>
      <c r="AC192" s="66" t="s">
        <v>1699</v>
      </c>
      <c r="AD192" s="85" t="s">
        <v>1850</v>
      </c>
      <c r="AE192" s="84">
        <v>3108534480</v>
      </c>
      <c r="AF192" s="66" t="s">
        <v>1851</v>
      </c>
      <c r="AG192" s="64" t="s">
        <v>1852</v>
      </c>
      <c r="AH192" s="86">
        <v>97500000</v>
      </c>
      <c r="AI192" s="66">
        <v>300</v>
      </c>
      <c r="AJ192" s="66" t="s">
        <v>91</v>
      </c>
      <c r="AK192" s="66" t="s">
        <v>925</v>
      </c>
      <c r="AL192" s="66">
        <f>+VLOOKUP(AK192,LISTAS!$A$921:$C$989,2,0)</f>
        <v>79806884</v>
      </c>
      <c r="AM192" s="66">
        <f>+VLOOKUP(AK192,LISTAS!$A$921:$C$989,3,0)</f>
        <v>1</v>
      </c>
      <c r="AN192" s="65">
        <v>45695</v>
      </c>
      <c r="AO192" s="66">
        <v>23425</v>
      </c>
      <c r="AP192" s="65">
        <v>45698</v>
      </c>
      <c r="AQ192" s="68" t="s">
        <v>93</v>
      </c>
      <c r="AR192" s="181" t="s">
        <v>94</v>
      </c>
      <c r="AS192" s="65">
        <v>45699</v>
      </c>
      <c r="AT192" s="66" t="s">
        <v>95</v>
      </c>
      <c r="AU192" s="66" t="s">
        <v>1853</v>
      </c>
      <c r="AV192" s="65">
        <v>45699</v>
      </c>
      <c r="AW192" s="65">
        <v>45701</v>
      </c>
      <c r="AX192" s="66" t="s">
        <v>97</v>
      </c>
      <c r="AY192" s="65">
        <v>45701</v>
      </c>
      <c r="AZ192" s="66"/>
      <c r="BA192" s="72"/>
      <c r="BB192" s="72"/>
      <c r="BC192" s="72"/>
      <c r="BD192" s="88"/>
      <c r="BE192" s="73"/>
      <c r="BF192" s="71"/>
      <c r="BG192" s="71"/>
      <c r="BH192" s="66">
        <f>AI192+BF192</f>
        <v>300</v>
      </c>
      <c r="BI192" s="87">
        <f>+AH192+BG192</f>
        <v>97500000</v>
      </c>
      <c r="BJ192" s="86">
        <f t="shared" si="12"/>
        <v>9750000</v>
      </c>
      <c r="BK192" s="65">
        <v>46003</v>
      </c>
      <c r="BP192" s="67">
        <f>NETWORKDAYS.INTL(E192,AN192,1,Hoja1!C173:C190)-1</f>
        <v>5</v>
      </c>
      <c r="BR192" s="69" t="b">
        <f t="shared" si="9"/>
        <v>0</v>
      </c>
    </row>
    <row r="193" spans="1:70" s="70" customFormat="1" ht="150" customHeight="1">
      <c r="A193" s="62">
        <v>191</v>
      </c>
      <c r="B193" s="63" t="s">
        <v>1854</v>
      </c>
      <c r="C193" s="60" t="s">
        <v>1855</v>
      </c>
      <c r="D193" s="51" t="s">
        <v>1856</v>
      </c>
      <c r="E193" s="52">
        <v>45691</v>
      </c>
      <c r="F193" s="51" t="s">
        <v>73</v>
      </c>
      <c r="G193" s="66">
        <v>81111705</v>
      </c>
      <c r="H193" s="51" t="s">
        <v>74</v>
      </c>
      <c r="I193" s="51" t="s">
        <v>75</v>
      </c>
      <c r="J193" s="51" t="s">
        <v>76</v>
      </c>
      <c r="K193" s="51" t="s">
        <v>248</v>
      </c>
      <c r="L193" s="57" t="s">
        <v>184</v>
      </c>
      <c r="M193" s="51" t="s">
        <v>185</v>
      </c>
      <c r="N193" s="51">
        <v>17425</v>
      </c>
      <c r="O193" s="52">
        <v>45662</v>
      </c>
      <c r="P193" s="54" t="s">
        <v>1857</v>
      </c>
      <c r="Q193" s="59" t="s">
        <v>486</v>
      </c>
      <c r="R193" s="53" t="s">
        <v>81</v>
      </c>
      <c r="S193" s="53" t="s">
        <v>81</v>
      </c>
      <c r="T193" s="53" t="s">
        <v>81</v>
      </c>
      <c r="U193" s="82" t="s">
        <v>1858</v>
      </c>
      <c r="V193" s="55" t="s">
        <v>83</v>
      </c>
      <c r="W193" s="55">
        <v>1033721397</v>
      </c>
      <c r="X193" s="51">
        <v>3</v>
      </c>
      <c r="Y193" s="66" t="s">
        <v>112</v>
      </c>
      <c r="Z193" s="83">
        <v>32974</v>
      </c>
      <c r="AA193" s="84" t="s">
        <v>85</v>
      </c>
      <c r="AB193" s="66" t="s">
        <v>232</v>
      </c>
      <c r="AC193" s="66" t="s">
        <v>1859</v>
      </c>
      <c r="AD193" s="85" t="s">
        <v>1860</v>
      </c>
      <c r="AE193" s="84">
        <v>3193620128</v>
      </c>
      <c r="AF193" s="66" t="s">
        <v>1861</v>
      </c>
      <c r="AG193" s="64" t="s">
        <v>1862</v>
      </c>
      <c r="AH193" s="86">
        <v>62400000</v>
      </c>
      <c r="AI193" s="66">
        <v>180</v>
      </c>
      <c r="AJ193" s="66" t="s">
        <v>91</v>
      </c>
      <c r="AK193" s="66" t="s">
        <v>439</v>
      </c>
      <c r="AL193" s="66">
        <f>+VLOOKUP(AK193,LISTAS!$A$921:$C$989,2,0)</f>
        <v>51764897</v>
      </c>
      <c r="AM193" s="66">
        <f>+VLOOKUP(AK193,LISTAS!$A$921:$C$989,3,0)</f>
        <v>3</v>
      </c>
      <c r="AN193" s="65">
        <v>45695</v>
      </c>
      <c r="AO193" s="66">
        <v>22825</v>
      </c>
      <c r="AP193" s="65">
        <v>45698</v>
      </c>
      <c r="AQ193" s="68" t="s">
        <v>93</v>
      </c>
      <c r="AR193" s="181" t="s">
        <v>94</v>
      </c>
      <c r="AS193" s="65">
        <v>45699</v>
      </c>
      <c r="AT193" s="66" t="s">
        <v>95</v>
      </c>
      <c r="AU193" s="66" t="s">
        <v>1863</v>
      </c>
      <c r="AV193" s="65">
        <v>45699</v>
      </c>
      <c r="AW193" s="65">
        <v>45700</v>
      </c>
      <c r="AX193" s="66" t="s">
        <v>97</v>
      </c>
      <c r="AY193" s="65">
        <v>45699</v>
      </c>
      <c r="AZ193" s="66"/>
      <c r="BA193" s="72"/>
      <c r="BB193" s="72"/>
      <c r="BC193" s="72"/>
      <c r="BD193" s="88"/>
      <c r="BE193" s="73"/>
      <c r="BF193" s="71"/>
      <c r="BG193" s="71"/>
      <c r="BH193" s="66">
        <f>AI193+BF193</f>
        <v>180</v>
      </c>
      <c r="BI193" s="87">
        <f>+AH193+BG193</f>
        <v>62400000</v>
      </c>
      <c r="BJ193" s="86">
        <f t="shared" si="12"/>
        <v>10400000</v>
      </c>
      <c r="BK193" s="65">
        <v>45879</v>
      </c>
      <c r="BP193" s="67">
        <f>NETWORKDAYS.INTL(E193,AN193,1,Hoja1!C174:C191)-1</f>
        <v>4</v>
      </c>
      <c r="BR193" s="69" t="b">
        <f t="shared" si="9"/>
        <v>0</v>
      </c>
    </row>
    <row r="194" spans="1:70" s="70" customFormat="1" ht="150" customHeight="1">
      <c r="A194" s="62">
        <v>192</v>
      </c>
      <c r="B194" s="63" t="s">
        <v>1864</v>
      </c>
      <c r="C194" s="60" t="s">
        <v>1865</v>
      </c>
      <c r="D194" s="51" t="s">
        <v>1866</v>
      </c>
      <c r="E194" s="52">
        <v>45687</v>
      </c>
      <c r="F194" s="51" t="s">
        <v>73</v>
      </c>
      <c r="G194" s="66">
        <v>70131700</v>
      </c>
      <c r="H194" s="51" t="s">
        <v>74</v>
      </c>
      <c r="I194" s="51" t="s">
        <v>75</v>
      </c>
      <c r="J194" s="51" t="s">
        <v>76</v>
      </c>
      <c r="K194" s="51" t="s">
        <v>298</v>
      </c>
      <c r="L194" s="57" t="s">
        <v>855</v>
      </c>
      <c r="M194" s="51" t="s">
        <v>856</v>
      </c>
      <c r="N194" s="51">
        <v>28425</v>
      </c>
      <c r="O194" s="52">
        <v>45663</v>
      </c>
      <c r="P194" s="54" t="s">
        <v>1752</v>
      </c>
      <c r="Q194" s="59" t="s">
        <v>540</v>
      </c>
      <c r="R194" s="53" t="s">
        <v>81</v>
      </c>
      <c r="S194" s="53" t="s">
        <v>81</v>
      </c>
      <c r="T194" s="53" t="s">
        <v>81</v>
      </c>
      <c r="U194" s="82" t="s">
        <v>1867</v>
      </c>
      <c r="V194" s="55" t="s">
        <v>83</v>
      </c>
      <c r="W194" s="55">
        <v>52380011</v>
      </c>
      <c r="X194" s="51">
        <v>1</v>
      </c>
      <c r="Y194" s="66" t="s">
        <v>84</v>
      </c>
      <c r="Z194" s="83">
        <v>27853</v>
      </c>
      <c r="AA194" s="84" t="s">
        <v>85</v>
      </c>
      <c r="AB194" s="66" t="s">
        <v>542</v>
      </c>
      <c r="AC194" s="66" t="s">
        <v>1868</v>
      </c>
      <c r="AD194" s="85" t="s">
        <v>1869</v>
      </c>
      <c r="AE194" s="84">
        <v>3114465312</v>
      </c>
      <c r="AF194" s="66" t="s">
        <v>1870</v>
      </c>
      <c r="AG194" s="64" t="s">
        <v>1871</v>
      </c>
      <c r="AH194" s="86">
        <v>97500000</v>
      </c>
      <c r="AI194" s="66">
        <v>300</v>
      </c>
      <c r="AJ194" s="66" t="s">
        <v>91</v>
      </c>
      <c r="AK194" s="66" t="s">
        <v>1136</v>
      </c>
      <c r="AL194" s="66">
        <f>+VLOOKUP(AK194,LISTAS!$A$921:$C$989,2,0)</f>
        <v>52262603</v>
      </c>
      <c r="AM194" s="66">
        <f>+VLOOKUP(AK194,LISTAS!$A$921:$C$989,3,0)</f>
        <v>4</v>
      </c>
      <c r="AN194" s="65">
        <v>45695</v>
      </c>
      <c r="AO194" s="66">
        <v>23325</v>
      </c>
      <c r="AP194" s="65">
        <v>45698</v>
      </c>
      <c r="AQ194" s="68" t="s">
        <v>93</v>
      </c>
      <c r="AR194" s="181" t="s">
        <v>94</v>
      </c>
      <c r="AS194" s="65">
        <v>45699</v>
      </c>
      <c r="AT194" s="66" t="s">
        <v>95</v>
      </c>
      <c r="AU194" s="66" t="s">
        <v>1872</v>
      </c>
      <c r="AV194" s="65">
        <v>45699</v>
      </c>
      <c r="AW194" s="65">
        <v>45701</v>
      </c>
      <c r="AX194" s="66" t="s">
        <v>97</v>
      </c>
      <c r="AY194" s="65">
        <v>45701</v>
      </c>
      <c r="AZ194" s="66"/>
      <c r="BA194" s="72"/>
      <c r="BB194" s="72"/>
      <c r="BC194" s="72"/>
      <c r="BD194" s="88"/>
      <c r="BE194" s="73"/>
      <c r="BF194" s="71"/>
      <c r="BG194" s="71"/>
      <c r="BH194" s="66">
        <f>AI194+BF194</f>
        <v>300</v>
      </c>
      <c r="BI194" s="87">
        <f>+AH194+BG194</f>
        <v>97500000</v>
      </c>
      <c r="BJ194" s="86">
        <f t="shared" si="12"/>
        <v>9750000</v>
      </c>
      <c r="BK194" s="65">
        <v>46003</v>
      </c>
      <c r="BP194" s="67">
        <f>NETWORKDAYS.INTL(E194,AN194,1,Hoja1!C175:C192)-1</f>
        <v>6</v>
      </c>
      <c r="BQ194" s="70" t="s">
        <v>953</v>
      </c>
      <c r="BR194" s="69" t="b">
        <f t="shared" ref="BR194:BR257" si="13">+LEN(AF194)&gt;390</f>
        <v>0</v>
      </c>
    </row>
    <row r="195" spans="1:70" s="70" customFormat="1" ht="150" customHeight="1">
      <c r="A195" s="62">
        <v>193</v>
      </c>
      <c r="B195" s="63" t="s">
        <v>1873</v>
      </c>
      <c r="C195" s="60" t="s">
        <v>1874</v>
      </c>
      <c r="D195" s="51" t="s">
        <v>1875</v>
      </c>
      <c r="E195" s="52">
        <v>45688</v>
      </c>
      <c r="F195" s="51" t="s">
        <v>73</v>
      </c>
      <c r="G195" s="66">
        <v>70131700</v>
      </c>
      <c r="H195" s="51" t="s">
        <v>74</v>
      </c>
      <c r="I195" s="51" t="s">
        <v>75</v>
      </c>
      <c r="J195" s="51" t="s">
        <v>76</v>
      </c>
      <c r="K195" s="51" t="s">
        <v>298</v>
      </c>
      <c r="L195" s="57" t="s">
        <v>855</v>
      </c>
      <c r="M195" s="51" t="s">
        <v>856</v>
      </c>
      <c r="N195" s="51">
        <v>30625</v>
      </c>
      <c r="O195" s="52">
        <v>45663</v>
      </c>
      <c r="P195" s="54">
        <v>104000000</v>
      </c>
      <c r="Q195" s="59" t="s">
        <v>540</v>
      </c>
      <c r="R195" s="53" t="s">
        <v>81</v>
      </c>
      <c r="S195" s="53" t="s">
        <v>81</v>
      </c>
      <c r="T195" s="53" t="s">
        <v>81</v>
      </c>
      <c r="U195" s="82" t="s">
        <v>1876</v>
      </c>
      <c r="V195" s="55" t="s">
        <v>83</v>
      </c>
      <c r="W195" s="55">
        <v>42155726</v>
      </c>
      <c r="X195" s="51">
        <v>7</v>
      </c>
      <c r="Y195" s="66" t="s">
        <v>84</v>
      </c>
      <c r="Z195" s="83">
        <v>30658</v>
      </c>
      <c r="AA195" s="84" t="s">
        <v>85</v>
      </c>
      <c r="AB195" s="66" t="s">
        <v>1877</v>
      </c>
      <c r="AC195" s="66" t="s">
        <v>564</v>
      </c>
      <c r="AD195" s="85" t="s">
        <v>1878</v>
      </c>
      <c r="AE195" s="84">
        <v>3147440971</v>
      </c>
      <c r="AF195" s="66" t="s">
        <v>1879</v>
      </c>
      <c r="AG195" s="64" t="s">
        <v>1880</v>
      </c>
      <c r="AH195" s="86">
        <v>104000000</v>
      </c>
      <c r="AI195" s="66">
        <v>300</v>
      </c>
      <c r="AJ195" s="66" t="s">
        <v>91</v>
      </c>
      <c r="AK195" s="66" t="s">
        <v>1364</v>
      </c>
      <c r="AL195" s="66">
        <f>+VLOOKUP(AK195,LISTAS!$A$921:$C$989,2,0)</f>
        <v>80041434</v>
      </c>
      <c r="AM195" s="66">
        <f>+VLOOKUP(AK195,LISTAS!$A$921:$C$989,3,0)</f>
        <v>1</v>
      </c>
      <c r="AN195" s="65">
        <v>45695</v>
      </c>
      <c r="AO195" s="66">
        <v>23625</v>
      </c>
      <c r="AP195" s="65">
        <v>45698</v>
      </c>
      <c r="AQ195" s="68" t="s">
        <v>93</v>
      </c>
      <c r="AR195" s="181" t="s">
        <v>94</v>
      </c>
      <c r="AS195" s="65">
        <v>45699</v>
      </c>
      <c r="AT195" s="66" t="s">
        <v>95</v>
      </c>
      <c r="AU195" s="66" t="s">
        <v>1881</v>
      </c>
      <c r="AV195" s="65">
        <v>45699</v>
      </c>
      <c r="AW195" s="65">
        <v>45701</v>
      </c>
      <c r="AX195" s="66" t="s">
        <v>97</v>
      </c>
      <c r="AY195" s="65">
        <v>45701</v>
      </c>
      <c r="AZ195" s="66"/>
      <c r="BA195" s="72"/>
      <c r="BB195" s="72"/>
      <c r="BC195" s="72"/>
      <c r="BD195" s="88"/>
      <c r="BE195" s="73"/>
      <c r="BF195" s="71"/>
      <c r="BG195" s="71"/>
      <c r="BH195" s="66">
        <f>AI195+BF195</f>
        <v>300</v>
      </c>
      <c r="BI195" s="87">
        <f>+AH195+BG195</f>
        <v>104000000</v>
      </c>
      <c r="BJ195" s="86">
        <f t="shared" si="12"/>
        <v>10400000</v>
      </c>
      <c r="BK195" s="65">
        <v>46003</v>
      </c>
      <c r="BP195" s="67">
        <f>NETWORKDAYS.INTL(E195,AN195,1,Hoja1!C176:C193)-1</f>
        <v>5</v>
      </c>
      <c r="BR195" s="69" t="b">
        <f t="shared" si="13"/>
        <v>0</v>
      </c>
    </row>
    <row r="196" spans="1:70" s="70" customFormat="1" ht="150" customHeight="1">
      <c r="A196" s="62">
        <v>194</v>
      </c>
      <c r="B196" s="98" t="s">
        <v>1882</v>
      </c>
      <c r="C196" s="60">
        <v>141884</v>
      </c>
      <c r="D196" s="99" t="s">
        <v>1883</v>
      </c>
      <c r="E196" s="52">
        <v>45690</v>
      </c>
      <c r="F196" s="51" t="s">
        <v>73</v>
      </c>
      <c r="G196" s="66" t="s">
        <v>1884</v>
      </c>
      <c r="H196" s="51" t="s">
        <v>1885</v>
      </c>
      <c r="I196" s="100" t="s">
        <v>1886</v>
      </c>
      <c r="J196" s="51" t="s">
        <v>1887</v>
      </c>
      <c r="K196" s="51" t="s">
        <v>248</v>
      </c>
      <c r="L196" s="57" t="s">
        <v>184</v>
      </c>
      <c r="M196" s="51" t="s">
        <v>185</v>
      </c>
      <c r="N196" s="51">
        <v>32725</v>
      </c>
      <c r="O196" s="52">
        <v>45663</v>
      </c>
      <c r="P196" s="54">
        <v>1250000000</v>
      </c>
      <c r="Q196" s="51" t="s">
        <v>517</v>
      </c>
      <c r="R196" s="53" t="s">
        <v>87</v>
      </c>
      <c r="S196" s="53" t="s">
        <v>87</v>
      </c>
      <c r="T196" s="53" t="s">
        <v>81</v>
      </c>
      <c r="U196" s="82" t="s">
        <v>1888</v>
      </c>
      <c r="V196" s="55" t="s">
        <v>1889</v>
      </c>
      <c r="W196" s="55">
        <v>800058607</v>
      </c>
      <c r="X196" s="51">
        <v>2</v>
      </c>
      <c r="Y196" s="66" t="s">
        <v>1890</v>
      </c>
      <c r="Z196" s="83" t="s">
        <v>87</v>
      </c>
      <c r="AA196" s="84" t="s">
        <v>1891</v>
      </c>
      <c r="AB196" s="66" t="s">
        <v>87</v>
      </c>
      <c r="AC196" s="66" t="s">
        <v>87</v>
      </c>
      <c r="AD196" s="103" t="s">
        <v>1892</v>
      </c>
      <c r="AE196" s="84">
        <v>5462727</v>
      </c>
      <c r="AF196" s="66" t="s">
        <v>1893</v>
      </c>
      <c r="AG196" s="101" t="s">
        <v>1894</v>
      </c>
      <c r="AH196" s="54">
        <v>1250000000</v>
      </c>
      <c r="AI196" s="66">
        <v>312</v>
      </c>
      <c r="AJ196" s="66" t="s">
        <v>1895</v>
      </c>
      <c r="AK196" s="66" t="s">
        <v>226</v>
      </c>
      <c r="AL196" s="102">
        <f>+VLOOKUP(AK196,LISTAS!$A$921:$C$989,2,0)</f>
        <v>1018424588</v>
      </c>
      <c r="AM196" s="66">
        <f>+VLOOKUP(AK196,LISTAS!$A$921:$C$989,3,0)</f>
        <v>5</v>
      </c>
      <c r="AN196" s="65">
        <v>45702</v>
      </c>
      <c r="AO196" s="66">
        <v>36025</v>
      </c>
      <c r="AP196" s="65">
        <v>45706</v>
      </c>
      <c r="AQ196" s="68" t="s">
        <v>87</v>
      </c>
      <c r="AR196" s="66" t="s">
        <v>87</v>
      </c>
      <c r="AS196" s="66" t="s">
        <v>87</v>
      </c>
      <c r="AT196" s="66" t="s">
        <v>1896</v>
      </c>
      <c r="AU196" s="66" t="s">
        <v>1897</v>
      </c>
      <c r="AV196" s="65">
        <v>45702</v>
      </c>
      <c r="AW196" s="65">
        <v>45702</v>
      </c>
      <c r="AX196" s="66" t="s">
        <v>1898</v>
      </c>
      <c r="AY196" s="65">
        <v>45707</v>
      </c>
      <c r="AZ196" s="66"/>
      <c r="BA196" s="66"/>
      <c r="BB196" s="66"/>
      <c r="BC196" s="72"/>
      <c r="BD196" s="88"/>
      <c r="BE196" s="73"/>
      <c r="BF196" s="71"/>
      <c r="BG196" s="71"/>
      <c r="BH196" s="66">
        <f>AI196+BF196</f>
        <v>312</v>
      </c>
      <c r="BI196" s="87">
        <v>1143772399.3299999</v>
      </c>
      <c r="BJ196" s="86">
        <f>+BI196/(BH196/30)</f>
        <v>109978115.32019229</v>
      </c>
      <c r="BK196" s="65">
        <v>46022</v>
      </c>
      <c r="BP196" s="67">
        <v>1</v>
      </c>
      <c r="BR196" s="69" t="b">
        <f t="shared" si="13"/>
        <v>0</v>
      </c>
    </row>
    <row r="197" spans="1:70" s="70" customFormat="1" ht="150" customHeight="1">
      <c r="A197" s="62">
        <v>195</v>
      </c>
      <c r="B197" s="63" t="s">
        <v>1899</v>
      </c>
      <c r="C197" s="60" t="s">
        <v>1900</v>
      </c>
      <c r="D197" s="51" t="s">
        <v>1901</v>
      </c>
      <c r="E197" s="52">
        <v>45691</v>
      </c>
      <c r="F197" s="51" t="s">
        <v>73</v>
      </c>
      <c r="G197" s="66">
        <v>81112002</v>
      </c>
      <c r="H197" s="51" t="s">
        <v>74</v>
      </c>
      <c r="I197" s="51" t="s">
        <v>75</v>
      </c>
      <c r="J197" s="51" t="s">
        <v>76</v>
      </c>
      <c r="K197" s="51" t="s">
        <v>248</v>
      </c>
      <c r="L197" s="57" t="s">
        <v>184</v>
      </c>
      <c r="M197" s="51" t="s">
        <v>185</v>
      </c>
      <c r="N197" s="51">
        <v>38425</v>
      </c>
      <c r="O197" s="52">
        <v>45663</v>
      </c>
      <c r="P197" s="54" t="s">
        <v>1808</v>
      </c>
      <c r="Q197" s="59" t="s">
        <v>750</v>
      </c>
      <c r="R197" s="53" t="s">
        <v>81</v>
      </c>
      <c r="S197" s="53" t="s">
        <v>81</v>
      </c>
      <c r="T197" s="53" t="s">
        <v>81</v>
      </c>
      <c r="U197" s="82" t="s">
        <v>1902</v>
      </c>
      <c r="V197" s="55" t="s">
        <v>83</v>
      </c>
      <c r="W197" s="55">
        <v>1019029555</v>
      </c>
      <c r="X197" s="51">
        <v>1</v>
      </c>
      <c r="Y197" s="66" t="s">
        <v>112</v>
      </c>
      <c r="Z197" s="83">
        <v>32520</v>
      </c>
      <c r="AA197" s="84" t="s">
        <v>85</v>
      </c>
      <c r="AB197" s="66" t="s">
        <v>1903</v>
      </c>
      <c r="AC197" s="66" t="s">
        <v>1699</v>
      </c>
      <c r="AD197" s="85" t="s">
        <v>1904</v>
      </c>
      <c r="AE197" s="84">
        <v>3125947800</v>
      </c>
      <c r="AF197" s="66" t="s">
        <v>1905</v>
      </c>
      <c r="AG197" s="64" t="s">
        <v>1906</v>
      </c>
      <c r="AH197" s="86">
        <v>58500000</v>
      </c>
      <c r="AI197" s="66">
        <v>300</v>
      </c>
      <c r="AJ197" s="66" t="s">
        <v>91</v>
      </c>
      <c r="AK197" s="66" t="s">
        <v>755</v>
      </c>
      <c r="AL197" s="66">
        <f>+VLOOKUP(AK197,LISTAS!$A$921:$C$989,2,0)</f>
        <v>35393962</v>
      </c>
      <c r="AM197" s="66">
        <f>+VLOOKUP(AK197,LISTAS!$A$921:$C$989,3,0)</f>
        <v>3</v>
      </c>
      <c r="AN197" s="65">
        <v>45695</v>
      </c>
      <c r="AO197" s="66">
        <v>23025</v>
      </c>
      <c r="AP197" s="65">
        <v>45698</v>
      </c>
      <c r="AQ197" s="68" t="s">
        <v>93</v>
      </c>
      <c r="AR197" s="181" t="s">
        <v>94</v>
      </c>
      <c r="AS197" s="65">
        <v>45699</v>
      </c>
      <c r="AT197" s="66" t="s">
        <v>95</v>
      </c>
      <c r="AU197" s="66" t="s">
        <v>1907</v>
      </c>
      <c r="AV197" s="65">
        <v>45700</v>
      </c>
      <c r="AW197" s="65">
        <v>45700</v>
      </c>
      <c r="AX197" s="66" t="s">
        <v>97</v>
      </c>
      <c r="AY197" s="65">
        <v>45700</v>
      </c>
      <c r="AZ197" s="66"/>
      <c r="BA197" s="72"/>
      <c r="BB197" s="72"/>
      <c r="BC197" s="72"/>
      <c r="BD197" s="88"/>
      <c r="BE197" s="73"/>
      <c r="BF197" s="71"/>
      <c r="BG197" s="71"/>
      <c r="BH197" s="66">
        <f>AI197+BF197</f>
        <v>300</v>
      </c>
      <c r="BI197" s="87">
        <f>+AH197+BG197</f>
        <v>58500000</v>
      </c>
      <c r="BJ197" s="86">
        <f t="shared" si="12"/>
        <v>5850000</v>
      </c>
      <c r="BK197" s="65">
        <v>46002</v>
      </c>
      <c r="BP197" s="67">
        <f>NETWORKDAYS.INTL(E197,AN197,1,Hoja1!C177:C194)-1</f>
        <v>4</v>
      </c>
      <c r="BR197" s="69" t="b">
        <f t="shared" si="13"/>
        <v>0</v>
      </c>
    </row>
    <row r="198" spans="1:70" s="70" customFormat="1" ht="150" customHeight="1">
      <c r="A198" s="62">
        <v>196</v>
      </c>
      <c r="B198" s="63" t="s">
        <v>1908</v>
      </c>
      <c r="C198" s="60" t="s">
        <v>1909</v>
      </c>
      <c r="D198" s="51" t="s">
        <v>1901</v>
      </c>
      <c r="E198" s="52">
        <v>45691</v>
      </c>
      <c r="F198" s="51" t="s">
        <v>73</v>
      </c>
      <c r="G198" s="66">
        <v>81112002</v>
      </c>
      <c r="H198" s="51" t="s">
        <v>74</v>
      </c>
      <c r="I198" s="51" t="s">
        <v>75</v>
      </c>
      <c r="J198" s="51" t="s">
        <v>76</v>
      </c>
      <c r="K198" s="51" t="s">
        <v>248</v>
      </c>
      <c r="L198" s="57" t="s">
        <v>184</v>
      </c>
      <c r="M198" s="51" t="s">
        <v>185</v>
      </c>
      <c r="N198" s="51">
        <v>37925</v>
      </c>
      <c r="O198" s="52">
        <v>45663</v>
      </c>
      <c r="P198" s="54" t="s">
        <v>1910</v>
      </c>
      <c r="Q198" s="59" t="s">
        <v>750</v>
      </c>
      <c r="R198" s="53" t="s">
        <v>81</v>
      </c>
      <c r="S198" s="53" t="s">
        <v>81</v>
      </c>
      <c r="T198" s="53" t="s">
        <v>81</v>
      </c>
      <c r="U198" s="82" t="s">
        <v>1911</v>
      </c>
      <c r="V198" s="55" t="s">
        <v>83</v>
      </c>
      <c r="W198" s="55">
        <v>1024515626</v>
      </c>
      <c r="X198" s="51">
        <v>1</v>
      </c>
      <c r="Y198" s="66" t="s">
        <v>84</v>
      </c>
      <c r="Z198" s="83">
        <v>33315</v>
      </c>
      <c r="AA198" s="84" t="s">
        <v>85</v>
      </c>
      <c r="AB198" s="66" t="s">
        <v>434</v>
      </c>
      <c r="AC198" s="66" t="s">
        <v>624</v>
      </c>
      <c r="AD198" s="85" t="s">
        <v>1912</v>
      </c>
      <c r="AE198" s="84">
        <v>3193324457</v>
      </c>
      <c r="AF198" s="66" t="s">
        <v>1913</v>
      </c>
      <c r="AG198" s="64" t="s">
        <v>1914</v>
      </c>
      <c r="AH198" s="86">
        <v>84500000</v>
      </c>
      <c r="AI198" s="66">
        <v>300</v>
      </c>
      <c r="AJ198" s="66" t="s">
        <v>91</v>
      </c>
      <c r="AK198" s="66" t="s">
        <v>755</v>
      </c>
      <c r="AL198" s="66">
        <f>+VLOOKUP(AK198,LISTAS!$A$921:$C$989,2,0)</f>
        <v>35393962</v>
      </c>
      <c r="AM198" s="66">
        <f>+VLOOKUP(AK198,LISTAS!$A$921:$C$989,3,0)</f>
        <v>3</v>
      </c>
      <c r="AN198" s="65">
        <v>45695</v>
      </c>
      <c r="AO198" s="66">
        <v>22925</v>
      </c>
      <c r="AP198" s="65">
        <v>45698</v>
      </c>
      <c r="AQ198" s="68" t="s">
        <v>93</v>
      </c>
      <c r="AR198" s="181" t="s">
        <v>94</v>
      </c>
      <c r="AS198" s="65">
        <v>45699</v>
      </c>
      <c r="AT198" s="66" t="s">
        <v>95</v>
      </c>
      <c r="AU198" s="66" t="s">
        <v>1915</v>
      </c>
      <c r="AV198" s="65">
        <v>45695</v>
      </c>
      <c r="AW198" s="65">
        <v>45699</v>
      </c>
      <c r="AX198" s="66" t="s">
        <v>97</v>
      </c>
      <c r="AY198" s="65">
        <v>45699</v>
      </c>
      <c r="AZ198" s="66"/>
      <c r="BA198" s="72"/>
      <c r="BB198" s="72"/>
      <c r="BC198" s="72"/>
      <c r="BD198" s="88"/>
      <c r="BE198" s="73"/>
      <c r="BF198" s="71"/>
      <c r="BG198" s="71"/>
      <c r="BH198" s="66">
        <f>AI198+BF198</f>
        <v>300</v>
      </c>
      <c r="BI198" s="87">
        <f>+AH198+BG198</f>
        <v>84500000</v>
      </c>
      <c r="BJ198" s="86">
        <f t="shared" si="12"/>
        <v>8450000</v>
      </c>
      <c r="BK198" s="65">
        <v>46001</v>
      </c>
      <c r="BP198" s="67">
        <f>NETWORKDAYS.INTL(E198,AN198,1,Hoja1!C178:C195)-1</f>
        <v>4</v>
      </c>
      <c r="BR198" s="69" t="b">
        <f t="shared" si="13"/>
        <v>0</v>
      </c>
    </row>
    <row r="199" spans="1:70" s="70" customFormat="1" ht="150" customHeight="1">
      <c r="A199" s="62">
        <v>197</v>
      </c>
      <c r="B199" s="63" t="s">
        <v>1916</v>
      </c>
      <c r="C199" s="60" t="s">
        <v>1917</v>
      </c>
      <c r="D199" s="51" t="s">
        <v>1918</v>
      </c>
      <c r="E199" s="52">
        <v>45688</v>
      </c>
      <c r="F199" s="51" t="s">
        <v>73</v>
      </c>
      <c r="G199" s="66">
        <v>70131700</v>
      </c>
      <c r="H199" s="51" t="s">
        <v>74</v>
      </c>
      <c r="I199" s="51" t="s">
        <v>75</v>
      </c>
      <c r="J199" s="51" t="s">
        <v>76</v>
      </c>
      <c r="K199" s="51" t="s">
        <v>298</v>
      </c>
      <c r="L199" s="57" t="s">
        <v>855</v>
      </c>
      <c r="M199" s="51" t="s">
        <v>856</v>
      </c>
      <c r="N199" s="51">
        <v>32925</v>
      </c>
      <c r="O199" s="52">
        <v>45663</v>
      </c>
      <c r="P199" s="54" t="s">
        <v>1777</v>
      </c>
      <c r="Q199" s="59" t="s">
        <v>1476</v>
      </c>
      <c r="R199" s="53" t="s">
        <v>81</v>
      </c>
      <c r="S199" s="53" t="s">
        <v>81</v>
      </c>
      <c r="T199" s="53" t="s">
        <v>81</v>
      </c>
      <c r="U199" s="82" t="s">
        <v>1919</v>
      </c>
      <c r="V199" s="55" t="s">
        <v>83</v>
      </c>
      <c r="W199" s="55">
        <v>1013580754</v>
      </c>
      <c r="X199" s="51">
        <v>0</v>
      </c>
      <c r="Y199" s="66" t="s">
        <v>84</v>
      </c>
      <c r="Z199" s="83">
        <v>31634</v>
      </c>
      <c r="AA199" s="84" t="s">
        <v>85</v>
      </c>
      <c r="AB199" s="66" t="s">
        <v>770</v>
      </c>
      <c r="AC199" s="66" t="s">
        <v>1406</v>
      </c>
      <c r="AD199" s="85" t="s">
        <v>1920</v>
      </c>
      <c r="AE199" s="84">
        <v>3143437496</v>
      </c>
      <c r="AF199" s="66" t="s">
        <v>1921</v>
      </c>
      <c r="AG199" s="64" t="s">
        <v>1922</v>
      </c>
      <c r="AH199" s="86">
        <v>48750000</v>
      </c>
      <c r="AI199" s="66">
        <v>150</v>
      </c>
      <c r="AJ199" s="66" t="s">
        <v>91</v>
      </c>
      <c r="AK199" s="66" t="s">
        <v>1482</v>
      </c>
      <c r="AL199" s="66">
        <f>+VLOOKUP(AK199,LISTAS!$A$921:$C$989,2,0)</f>
        <v>98633349</v>
      </c>
      <c r="AM199" s="66">
        <f>+VLOOKUP(AK199,LISTAS!$A$921:$C$989,3,0)</f>
        <v>8</v>
      </c>
      <c r="AN199" s="65">
        <v>45695</v>
      </c>
      <c r="AO199" s="66">
        <v>23525</v>
      </c>
      <c r="AP199" s="65">
        <v>45698</v>
      </c>
      <c r="AQ199" s="68" t="s">
        <v>93</v>
      </c>
      <c r="AR199" s="181" t="s">
        <v>94</v>
      </c>
      <c r="AS199" s="65">
        <v>45699</v>
      </c>
      <c r="AT199" s="66" t="s">
        <v>95</v>
      </c>
      <c r="AU199" s="66" t="s">
        <v>1923</v>
      </c>
      <c r="AV199" s="65">
        <v>45699</v>
      </c>
      <c r="AW199" s="65">
        <v>45701</v>
      </c>
      <c r="AX199" s="66" t="s">
        <v>97</v>
      </c>
      <c r="AY199" s="65">
        <v>45701</v>
      </c>
      <c r="AZ199" s="66"/>
      <c r="BA199" s="72"/>
      <c r="BB199" s="72"/>
      <c r="BC199" s="72"/>
      <c r="BD199" s="88"/>
      <c r="BE199" s="73"/>
      <c r="BF199" s="71"/>
      <c r="BG199" s="71"/>
      <c r="BH199" s="66">
        <f>AI199+BF199</f>
        <v>150</v>
      </c>
      <c r="BI199" s="87">
        <f>+AH199+BG199</f>
        <v>48750000</v>
      </c>
      <c r="BJ199" s="86">
        <f t="shared" si="12"/>
        <v>9750000</v>
      </c>
      <c r="BK199" s="65">
        <v>45850</v>
      </c>
      <c r="BP199" s="67">
        <f>NETWORKDAYS.INTL(E199,AN199,1,Hoja1!C179:C196)-1</f>
        <v>5</v>
      </c>
      <c r="BR199" s="69" t="b">
        <f t="shared" si="13"/>
        <v>0</v>
      </c>
    </row>
    <row r="200" spans="1:70" s="70" customFormat="1" ht="150" customHeight="1">
      <c r="A200" s="62">
        <v>198</v>
      </c>
      <c r="B200" s="63" t="s">
        <v>1924</v>
      </c>
      <c r="C200" s="60" t="s">
        <v>1925</v>
      </c>
      <c r="D200" s="51" t="s">
        <v>1926</v>
      </c>
      <c r="E200" s="52">
        <v>45691</v>
      </c>
      <c r="F200" s="51" t="s">
        <v>73</v>
      </c>
      <c r="G200" s="66">
        <v>81112002</v>
      </c>
      <c r="H200" s="51" t="s">
        <v>74</v>
      </c>
      <c r="I200" s="51" t="s">
        <v>75</v>
      </c>
      <c r="J200" s="51" t="s">
        <v>76</v>
      </c>
      <c r="K200" s="51" t="s">
        <v>248</v>
      </c>
      <c r="L200" s="57" t="s">
        <v>184</v>
      </c>
      <c r="M200" s="51" t="s">
        <v>185</v>
      </c>
      <c r="N200" s="51">
        <v>33825</v>
      </c>
      <c r="O200" s="52">
        <v>45663</v>
      </c>
      <c r="P200" s="54" t="s">
        <v>1910</v>
      </c>
      <c r="Q200" s="59" t="s">
        <v>750</v>
      </c>
      <c r="R200" s="53" t="s">
        <v>81</v>
      </c>
      <c r="S200" s="53" t="s">
        <v>81</v>
      </c>
      <c r="T200" s="53" t="s">
        <v>81</v>
      </c>
      <c r="U200" s="82" t="s">
        <v>1927</v>
      </c>
      <c r="V200" s="55" t="s">
        <v>83</v>
      </c>
      <c r="W200" s="55">
        <v>1018422609</v>
      </c>
      <c r="X200" s="51">
        <v>2</v>
      </c>
      <c r="Y200" s="66" t="s">
        <v>112</v>
      </c>
      <c r="Z200" s="83">
        <v>45697</v>
      </c>
      <c r="AA200" s="84" t="s">
        <v>85</v>
      </c>
      <c r="AB200" s="66" t="s">
        <v>434</v>
      </c>
      <c r="AC200" s="66" t="s">
        <v>1699</v>
      </c>
      <c r="AD200" s="85" t="s">
        <v>1928</v>
      </c>
      <c r="AE200" s="84">
        <v>3133708693</v>
      </c>
      <c r="AF200" s="66" t="s">
        <v>1929</v>
      </c>
      <c r="AG200" s="64" t="s">
        <v>1906</v>
      </c>
      <c r="AH200" s="86">
        <v>84500000</v>
      </c>
      <c r="AI200" s="66">
        <v>300</v>
      </c>
      <c r="AJ200" s="66" t="s">
        <v>91</v>
      </c>
      <c r="AK200" s="66" t="s">
        <v>1930</v>
      </c>
      <c r="AL200" s="66">
        <f>+VLOOKUP(AK200,LISTAS!$A$921:$C$989,2,0)</f>
        <v>1032412499</v>
      </c>
      <c r="AM200" s="66">
        <f>+VLOOKUP(AK200,LISTAS!$A$921:$C$989,3,0)</f>
        <v>7</v>
      </c>
      <c r="AN200" s="65">
        <v>45695</v>
      </c>
      <c r="AO200" s="66">
        <v>22725</v>
      </c>
      <c r="AP200" s="65">
        <v>45698</v>
      </c>
      <c r="AQ200" s="68" t="s">
        <v>93</v>
      </c>
      <c r="AR200" s="181" t="s">
        <v>94</v>
      </c>
      <c r="AS200" s="65">
        <v>45699</v>
      </c>
      <c r="AT200" s="66" t="s">
        <v>95</v>
      </c>
      <c r="AU200" s="66" t="s">
        <v>1931</v>
      </c>
      <c r="AV200" s="65">
        <v>45698</v>
      </c>
      <c r="AW200" s="65">
        <v>45699</v>
      </c>
      <c r="AX200" s="66" t="s">
        <v>97</v>
      </c>
      <c r="AY200" s="65">
        <v>45699</v>
      </c>
      <c r="AZ200" s="66"/>
      <c r="BA200" s="72"/>
      <c r="BB200" s="72"/>
      <c r="BC200" s="72"/>
      <c r="BD200" s="88"/>
      <c r="BE200" s="73"/>
      <c r="BF200" s="71"/>
      <c r="BG200" s="71"/>
      <c r="BH200" s="66">
        <f>AI200+BF200</f>
        <v>300</v>
      </c>
      <c r="BI200" s="87">
        <f>+AH200+BG200</f>
        <v>84500000</v>
      </c>
      <c r="BJ200" s="86">
        <f t="shared" si="12"/>
        <v>8450000</v>
      </c>
      <c r="BK200" s="65">
        <v>46001</v>
      </c>
      <c r="BP200" s="67">
        <f>NETWORKDAYS.INTL(E200,AN200,1,Hoja1!C180:C197)-1</f>
        <v>4</v>
      </c>
      <c r="BR200" s="69" t="b">
        <f t="shared" si="13"/>
        <v>0</v>
      </c>
    </row>
    <row r="201" spans="1:70" s="70" customFormat="1" ht="150" customHeight="1">
      <c r="A201" s="62">
        <v>199</v>
      </c>
      <c r="B201" s="63" t="s">
        <v>1932</v>
      </c>
      <c r="C201" s="60" t="s">
        <v>1933</v>
      </c>
      <c r="D201" s="51" t="s">
        <v>1934</v>
      </c>
      <c r="E201" s="52">
        <v>45691</v>
      </c>
      <c r="F201" s="51" t="s">
        <v>73</v>
      </c>
      <c r="G201" s="66">
        <v>70131700</v>
      </c>
      <c r="H201" s="51" t="s">
        <v>74</v>
      </c>
      <c r="I201" s="51" t="s">
        <v>75</v>
      </c>
      <c r="J201" s="51" t="s">
        <v>76</v>
      </c>
      <c r="K201" s="51" t="s">
        <v>298</v>
      </c>
      <c r="L201" s="57" t="s">
        <v>855</v>
      </c>
      <c r="M201" s="51" t="s">
        <v>856</v>
      </c>
      <c r="N201" s="51">
        <v>19625</v>
      </c>
      <c r="O201" s="52">
        <v>45663</v>
      </c>
      <c r="P201" s="54" t="s">
        <v>1752</v>
      </c>
      <c r="Q201" s="59" t="s">
        <v>857</v>
      </c>
      <c r="R201" s="53" t="s">
        <v>81</v>
      </c>
      <c r="S201" s="53" t="s">
        <v>81</v>
      </c>
      <c r="T201" s="53" t="s">
        <v>81</v>
      </c>
      <c r="U201" s="82" t="s">
        <v>1935</v>
      </c>
      <c r="V201" s="55" t="s">
        <v>83</v>
      </c>
      <c r="W201" s="55">
        <v>1030589779</v>
      </c>
      <c r="X201" s="51">
        <v>7</v>
      </c>
      <c r="Y201" s="66" t="s">
        <v>84</v>
      </c>
      <c r="Z201" s="83">
        <v>33318</v>
      </c>
      <c r="AA201" s="84" t="s">
        <v>85</v>
      </c>
      <c r="AB201" s="66" t="s">
        <v>1055</v>
      </c>
      <c r="AC201" s="66" t="s">
        <v>1699</v>
      </c>
      <c r="AD201" s="85" t="s">
        <v>1936</v>
      </c>
      <c r="AE201" s="84">
        <v>3156322716</v>
      </c>
      <c r="AF201" s="66" t="s">
        <v>1937</v>
      </c>
      <c r="AG201" s="64" t="s">
        <v>1938</v>
      </c>
      <c r="AH201" s="86">
        <v>97500000</v>
      </c>
      <c r="AI201" s="66">
        <v>300</v>
      </c>
      <c r="AJ201" s="66" t="s">
        <v>91</v>
      </c>
      <c r="AK201" s="66" t="s">
        <v>1568</v>
      </c>
      <c r="AL201" s="66">
        <f>+VLOOKUP(AK201,LISTAS!$A$921:$C$989,2,0)</f>
        <v>1030568992</v>
      </c>
      <c r="AM201" s="66">
        <f>+VLOOKUP(AK201,LISTAS!$A$921:$C$989,3,0)</f>
        <v>1</v>
      </c>
      <c r="AN201" s="65">
        <v>45695</v>
      </c>
      <c r="AO201" s="66">
        <v>23825</v>
      </c>
      <c r="AP201" s="65">
        <v>45698</v>
      </c>
      <c r="AQ201" s="68" t="s">
        <v>93</v>
      </c>
      <c r="AR201" s="181" t="s">
        <v>94</v>
      </c>
      <c r="AS201" s="65">
        <v>45699</v>
      </c>
      <c r="AT201" s="66" t="s">
        <v>95</v>
      </c>
      <c r="AU201" s="66" t="s">
        <v>1939</v>
      </c>
      <c r="AV201" s="65">
        <v>45699</v>
      </c>
      <c r="AW201" s="65">
        <v>45701</v>
      </c>
      <c r="AX201" s="66" t="s">
        <v>97</v>
      </c>
      <c r="AY201" s="65">
        <v>45702</v>
      </c>
      <c r="AZ201" s="66"/>
      <c r="BA201" s="72"/>
      <c r="BB201" s="72"/>
      <c r="BC201" s="72"/>
      <c r="BD201" s="88"/>
      <c r="BE201" s="73"/>
      <c r="BF201" s="71"/>
      <c r="BG201" s="71"/>
      <c r="BH201" s="66">
        <f>AI201+BF201</f>
        <v>300</v>
      </c>
      <c r="BI201" s="87">
        <f>+AH201+BG201</f>
        <v>97500000</v>
      </c>
      <c r="BJ201" s="86">
        <f t="shared" si="12"/>
        <v>9750000</v>
      </c>
      <c r="BK201" s="65">
        <v>46004</v>
      </c>
      <c r="BP201" s="67">
        <f>NETWORKDAYS.INTL(E201,AN201,1,Hoja1!C181:C198)-1</f>
        <v>4</v>
      </c>
      <c r="BR201" s="69" t="b">
        <f t="shared" si="13"/>
        <v>0</v>
      </c>
    </row>
    <row r="202" spans="1:70" s="70" customFormat="1" ht="150" customHeight="1">
      <c r="A202" s="62">
        <v>200</v>
      </c>
      <c r="B202" s="63" t="s">
        <v>1940</v>
      </c>
      <c r="C202" s="60" t="s">
        <v>1941</v>
      </c>
      <c r="D202" s="51" t="s">
        <v>1942</v>
      </c>
      <c r="E202" s="52">
        <v>45685</v>
      </c>
      <c r="F202" s="51" t="s">
        <v>73</v>
      </c>
      <c r="G202" s="66">
        <v>70131700</v>
      </c>
      <c r="H202" s="51" t="s">
        <v>74</v>
      </c>
      <c r="I202" s="51" t="s">
        <v>75</v>
      </c>
      <c r="J202" s="51" t="s">
        <v>76</v>
      </c>
      <c r="K202" s="51" t="s">
        <v>209</v>
      </c>
      <c r="L202" s="57" t="s">
        <v>538</v>
      </c>
      <c r="M202" s="51" t="s">
        <v>539</v>
      </c>
      <c r="N202" s="51">
        <v>15525</v>
      </c>
      <c r="O202" s="52" t="s">
        <v>1831</v>
      </c>
      <c r="P202" s="54" t="s">
        <v>1943</v>
      </c>
      <c r="Q202" s="59" t="s">
        <v>1129</v>
      </c>
      <c r="R202" s="53" t="s">
        <v>81</v>
      </c>
      <c r="S202" s="53" t="s">
        <v>81</v>
      </c>
      <c r="T202" s="53" t="s">
        <v>81</v>
      </c>
      <c r="U202" s="82" t="s">
        <v>1944</v>
      </c>
      <c r="V202" s="55" t="s">
        <v>83</v>
      </c>
      <c r="W202" s="55">
        <v>1052391236</v>
      </c>
      <c r="X202" s="51">
        <v>8</v>
      </c>
      <c r="Y202" s="66" t="s">
        <v>84</v>
      </c>
      <c r="Z202" s="83">
        <v>33056</v>
      </c>
      <c r="AA202" s="84" t="s">
        <v>85</v>
      </c>
      <c r="AB202" s="66" t="s">
        <v>1833</v>
      </c>
      <c r="AC202" s="66" t="s">
        <v>1945</v>
      </c>
      <c r="AD202" s="85" t="s">
        <v>1946</v>
      </c>
      <c r="AE202" s="84">
        <v>3125600728</v>
      </c>
      <c r="AF202" s="66" t="s">
        <v>1947</v>
      </c>
      <c r="AG202" s="64" t="s">
        <v>1948</v>
      </c>
      <c r="AH202" s="86">
        <v>102375000</v>
      </c>
      <c r="AI202" s="66">
        <v>315</v>
      </c>
      <c r="AJ202" s="66" t="s">
        <v>91</v>
      </c>
      <c r="AK202" s="66" t="s">
        <v>1662</v>
      </c>
      <c r="AL202" s="66">
        <f>+VLOOKUP(AK202,LISTAS!$A$921:$C$989,2,0)</f>
        <v>64701334</v>
      </c>
      <c r="AM202" s="66">
        <f>+VLOOKUP(AK202,LISTAS!$A$921:$C$989,3,0)</f>
        <v>6</v>
      </c>
      <c r="AN202" s="65">
        <v>45695</v>
      </c>
      <c r="AO202" s="66">
        <v>23125</v>
      </c>
      <c r="AP202" s="65">
        <v>45698</v>
      </c>
      <c r="AQ202" s="68" t="s">
        <v>93</v>
      </c>
      <c r="AR202" s="181" t="s">
        <v>94</v>
      </c>
      <c r="AS202" s="65">
        <v>45691</v>
      </c>
      <c r="AT202" s="66" t="s">
        <v>745</v>
      </c>
      <c r="AU202" s="66" t="s">
        <v>1949</v>
      </c>
      <c r="AV202" s="65">
        <v>45699</v>
      </c>
      <c r="AW202" s="65">
        <v>45699</v>
      </c>
      <c r="AX202" s="66" t="s">
        <v>97</v>
      </c>
      <c r="AY202" s="65">
        <v>45700</v>
      </c>
      <c r="AZ202" s="66"/>
      <c r="BA202" s="72"/>
      <c r="BB202" s="72"/>
      <c r="BC202" s="72"/>
      <c r="BD202" s="88"/>
      <c r="BE202" s="73"/>
      <c r="BF202" s="71"/>
      <c r="BG202" s="71"/>
      <c r="BH202" s="66">
        <f>AI202+BF202</f>
        <v>315</v>
      </c>
      <c r="BI202" s="87">
        <f>+AH202+BG202</f>
        <v>102375000</v>
      </c>
      <c r="BJ202" s="86">
        <f t="shared" si="12"/>
        <v>9750000</v>
      </c>
      <c r="BK202" s="65">
        <v>46017</v>
      </c>
      <c r="BP202" s="67">
        <f>NETWORKDAYS.INTL(E202,AN202,1,Hoja1!C182:C199)-1</f>
        <v>8</v>
      </c>
      <c r="BQ202" s="70" t="s">
        <v>953</v>
      </c>
      <c r="BR202" s="69" t="b">
        <f t="shared" si="13"/>
        <v>0</v>
      </c>
    </row>
    <row r="203" spans="1:70" s="70" customFormat="1" ht="150" customHeight="1">
      <c r="A203" s="62">
        <v>201</v>
      </c>
      <c r="B203" s="63" t="s">
        <v>1950</v>
      </c>
      <c r="C203" s="60" t="s">
        <v>1951</v>
      </c>
      <c r="D203" s="51" t="s">
        <v>1952</v>
      </c>
      <c r="E203" s="52">
        <v>45691</v>
      </c>
      <c r="F203" s="51" t="s">
        <v>73</v>
      </c>
      <c r="G203" s="66" t="s">
        <v>496</v>
      </c>
      <c r="H203" s="51" t="s">
        <v>74</v>
      </c>
      <c r="I203" s="51" t="s">
        <v>75</v>
      </c>
      <c r="J203" s="51" t="s">
        <v>76</v>
      </c>
      <c r="K203" s="51" t="s">
        <v>248</v>
      </c>
      <c r="L203" s="57" t="s">
        <v>184</v>
      </c>
      <c r="M203" s="51" t="s">
        <v>185</v>
      </c>
      <c r="N203" s="51">
        <v>33025</v>
      </c>
      <c r="O203" s="52">
        <v>45663</v>
      </c>
      <c r="P203" s="54" t="s">
        <v>1953</v>
      </c>
      <c r="Q203" s="59" t="s">
        <v>457</v>
      </c>
      <c r="R203" s="53" t="s">
        <v>81</v>
      </c>
      <c r="S203" s="53" t="s">
        <v>81</v>
      </c>
      <c r="T203" s="53" t="s">
        <v>81</v>
      </c>
      <c r="U203" s="82" t="s">
        <v>1954</v>
      </c>
      <c r="V203" s="55" t="s">
        <v>83</v>
      </c>
      <c r="W203" s="55">
        <v>1233492285</v>
      </c>
      <c r="X203" s="51">
        <v>9</v>
      </c>
      <c r="Y203" s="66" t="s">
        <v>84</v>
      </c>
      <c r="Z203" s="83">
        <v>35691</v>
      </c>
      <c r="AA203" s="84" t="s">
        <v>85</v>
      </c>
      <c r="AB203" s="66" t="s">
        <v>434</v>
      </c>
      <c r="AC203" s="66" t="s">
        <v>1699</v>
      </c>
      <c r="AD203" s="85" t="s">
        <v>1955</v>
      </c>
      <c r="AE203" s="84">
        <v>3187112554</v>
      </c>
      <c r="AF203" s="66" t="s">
        <v>1956</v>
      </c>
      <c r="AG203" s="64" t="s">
        <v>1957</v>
      </c>
      <c r="AH203" s="86">
        <v>61425000</v>
      </c>
      <c r="AI203" s="66">
        <v>315</v>
      </c>
      <c r="AJ203" s="66" t="s">
        <v>91</v>
      </c>
      <c r="AK203" s="66" t="s">
        <v>704</v>
      </c>
      <c r="AL203" s="66">
        <f>+VLOOKUP(AK203,LISTAS!$A$921:$C$989,2,0)</f>
        <v>52490298</v>
      </c>
      <c r="AM203" s="66">
        <f>+VLOOKUP(AK203,LISTAS!$A$921:$C$989,3,0)</f>
        <v>8</v>
      </c>
      <c r="AN203" s="65">
        <v>45695</v>
      </c>
      <c r="AO203" s="66">
        <v>22625</v>
      </c>
      <c r="AP203" s="65">
        <v>45698</v>
      </c>
      <c r="AQ203" s="68" t="s">
        <v>93</v>
      </c>
      <c r="AR203" s="181" t="s">
        <v>94</v>
      </c>
      <c r="AS203" s="65">
        <v>45699</v>
      </c>
      <c r="AT203" s="66" t="s">
        <v>95</v>
      </c>
      <c r="AU203" s="66" t="s">
        <v>1958</v>
      </c>
      <c r="AV203" s="65">
        <v>45699</v>
      </c>
      <c r="AW203" s="65">
        <v>45699</v>
      </c>
      <c r="AX203" s="66" t="s">
        <v>97</v>
      </c>
      <c r="AY203" s="65">
        <v>45699</v>
      </c>
      <c r="AZ203" s="66"/>
      <c r="BA203" s="72"/>
      <c r="BB203" s="72"/>
      <c r="BC203" s="72"/>
      <c r="BD203" s="88"/>
      <c r="BE203" s="73"/>
      <c r="BF203" s="71"/>
      <c r="BG203" s="71"/>
      <c r="BH203" s="66">
        <f>AI203+BF203</f>
        <v>315</v>
      </c>
      <c r="BI203" s="87">
        <f>+AH203+BG203</f>
        <v>61425000</v>
      </c>
      <c r="BJ203" s="86">
        <f t="shared" si="12"/>
        <v>5850000</v>
      </c>
      <c r="BK203" s="65">
        <v>46016</v>
      </c>
      <c r="BP203" s="67">
        <f>NETWORKDAYS.INTL(E203,AN203,1,Hoja1!C183:C200)-1</f>
        <v>4</v>
      </c>
      <c r="BR203" s="69" t="b">
        <f t="shared" si="13"/>
        <v>0</v>
      </c>
    </row>
    <row r="204" spans="1:70" s="70" customFormat="1" ht="150" customHeight="1">
      <c r="A204" s="62">
        <v>202</v>
      </c>
      <c r="B204" s="63" t="s">
        <v>1959</v>
      </c>
      <c r="C204" s="60" t="s">
        <v>1960</v>
      </c>
      <c r="D204" s="51" t="s">
        <v>1961</v>
      </c>
      <c r="E204" s="52">
        <v>45691</v>
      </c>
      <c r="F204" s="51" t="s">
        <v>73</v>
      </c>
      <c r="G204" s="66">
        <v>81102700</v>
      </c>
      <c r="H204" s="51" t="s">
        <v>74</v>
      </c>
      <c r="I204" s="51" t="s">
        <v>75</v>
      </c>
      <c r="J204" s="51" t="s">
        <v>76</v>
      </c>
      <c r="K204" s="51" t="s">
        <v>248</v>
      </c>
      <c r="L204" s="57" t="s">
        <v>184</v>
      </c>
      <c r="M204" s="51" t="s">
        <v>185</v>
      </c>
      <c r="N204" s="51">
        <v>7525</v>
      </c>
      <c r="O204" s="52" t="s">
        <v>1831</v>
      </c>
      <c r="P204" s="54" t="s">
        <v>1962</v>
      </c>
      <c r="Q204" s="59" t="s">
        <v>486</v>
      </c>
      <c r="R204" s="53" t="s">
        <v>81</v>
      </c>
      <c r="S204" s="53" t="s">
        <v>81</v>
      </c>
      <c r="T204" s="53" t="s">
        <v>81</v>
      </c>
      <c r="U204" s="82" t="s">
        <v>1963</v>
      </c>
      <c r="V204" s="55" t="s">
        <v>83</v>
      </c>
      <c r="W204" s="55">
        <v>52821570</v>
      </c>
      <c r="X204" s="51">
        <v>9</v>
      </c>
      <c r="Y204" s="66" t="s">
        <v>84</v>
      </c>
      <c r="Z204" s="83">
        <v>30357</v>
      </c>
      <c r="AA204" s="84" t="s">
        <v>85</v>
      </c>
      <c r="AB204" s="66" t="s">
        <v>1964</v>
      </c>
      <c r="AC204" s="66" t="s">
        <v>1699</v>
      </c>
      <c r="AD204" s="85" t="s">
        <v>1965</v>
      </c>
      <c r="AE204" s="84">
        <v>3142290285</v>
      </c>
      <c r="AF204" s="66" t="s">
        <v>1966</v>
      </c>
      <c r="AG204" s="64" t="s">
        <v>1967</v>
      </c>
      <c r="AH204" s="86">
        <v>122850000</v>
      </c>
      <c r="AI204" s="66">
        <v>315</v>
      </c>
      <c r="AJ204" s="66" t="s">
        <v>91</v>
      </c>
      <c r="AK204" s="66" t="s">
        <v>1595</v>
      </c>
      <c r="AL204" s="66">
        <f>+VLOOKUP(AK204,LISTAS!$A$921:$C$989,2,0)</f>
        <v>40187346</v>
      </c>
      <c r="AM204" s="66">
        <f>+VLOOKUP(AK204,LISTAS!$A$921:$C$989,3,0)</f>
        <v>1</v>
      </c>
      <c r="AN204" s="65">
        <v>45695</v>
      </c>
      <c r="AO204" s="66">
        <v>22525</v>
      </c>
      <c r="AP204" s="65">
        <v>45698</v>
      </c>
      <c r="AQ204" s="68" t="s">
        <v>93</v>
      </c>
      <c r="AR204" s="181" t="s">
        <v>94</v>
      </c>
      <c r="AS204" s="65">
        <v>45699</v>
      </c>
      <c r="AT204" s="66" t="s">
        <v>95</v>
      </c>
      <c r="AU204" s="66" t="s">
        <v>1968</v>
      </c>
      <c r="AV204" s="65">
        <v>45700</v>
      </c>
      <c r="AW204" s="65">
        <v>45700</v>
      </c>
      <c r="AX204" s="66" t="s">
        <v>97</v>
      </c>
      <c r="AY204" s="65">
        <v>45700</v>
      </c>
      <c r="AZ204" s="66"/>
      <c r="BA204" s="72"/>
      <c r="BB204" s="72"/>
      <c r="BC204" s="72"/>
      <c r="BD204" s="88"/>
      <c r="BE204" s="73"/>
      <c r="BF204" s="71"/>
      <c r="BG204" s="71"/>
      <c r="BH204" s="66">
        <f>AI204+BF204</f>
        <v>315</v>
      </c>
      <c r="BI204" s="87">
        <f>+AH204+BG204</f>
        <v>122850000</v>
      </c>
      <c r="BJ204" s="86">
        <f t="shared" si="12"/>
        <v>11700000</v>
      </c>
      <c r="BK204" s="65">
        <v>46017</v>
      </c>
      <c r="BP204" s="67">
        <f>NETWORKDAYS.INTL(E204,AN204,1,Hoja1!C184:C201)-1</f>
        <v>4</v>
      </c>
      <c r="BR204" s="69" t="b">
        <f t="shared" si="13"/>
        <v>0</v>
      </c>
    </row>
    <row r="205" spans="1:70" s="70" customFormat="1" ht="150" customHeight="1">
      <c r="A205" s="62">
        <v>203</v>
      </c>
      <c r="B205" s="63" t="s">
        <v>1969</v>
      </c>
      <c r="C205" s="60" t="s">
        <v>1970</v>
      </c>
      <c r="D205" s="51" t="s">
        <v>1971</v>
      </c>
      <c r="E205" s="52">
        <v>45691</v>
      </c>
      <c r="F205" s="51" t="s">
        <v>73</v>
      </c>
      <c r="G205" s="66">
        <v>81112002</v>
      </c>
      <c r="H205" s="51" t="s">
        <v>74</v>
      </c>
      <c r="I205" s="51" t="s">
        <v>75</v>
      </c>
      <c r="J205" s="51" t="s">
        <v>76</v>
      </c>
      <c r="K205" s="51" t="s">
        <v>248</v>
      </c>
      <c r="L205" s="57" t="s">
        <v>184</v>
      </c>
      <c r="M205" s="51" t="s">
        <v>185</v>
      </c>
      <c r="N205" s="51">
        <v>36425</v>
      </c>
      <c r="O205" s="52">
        <v>45663</v>
      </c>
      <c r="P205" s="54" t="s">
        <v>1721</v>
      </c>
      <c r="Q205" s="59" t="s">
        <v>750</v>
      </c>
      <c r="R205" s="53" t="s">
        <v>81</v>
      </c>
      <c r="S205" s="53" t="s">
        <v>81</v>
      </c>
      <c r="T205" s="53" t="s">
        <v>81</v>
      </c>
      <c r="U205" s="82" t="s">
        <v>1972</v>
      </c>
      <c r="V205" s="55" t="s">
        <v>83</v>
      </c>
      <c r="W205" s="55">
        <v>1030576281</v>
      </c>
      <c r="X205" s="51">
        <v>5</v>
      </c>
      <c r="Y205" s="66" t="s">
        <v>112</v>
      </c>
      <c r="Z205" s="83">
        <v>33065</v>
      </c>
      <c r="AA205" s="84" t="s">
        <v>85</v>
      </c>
      <c r="AB205" s="66" t="s">
        <v>700</v>
      </c>
      <c r="AC205" s="66" t="s">
        <v>1699</v>
      </c>
      <c r="AD205" s="85" t="s">
        <v>1973</v>
      </c>
      <c r="AE205" s="84">
        <v>3143467564</v>
      </c>
      <c r="AF205" s="66" t="s">
        <v>1974</v>
      </c>
      <c r="AG205" s="64" t="s">
        <v>1975</v>
      </c>
      <c r="AH205" s="86">
        <v>104000000</v>
      </c>
      <c r="AI205" s="66">
        <v>300</v>
      </c>
      <c r="AJ205" s="66" t="s">
        <v>91</v>
      </c>
      <c r="AK205" s="66" t="s">
        <v>755</v>
      </c>
      <c r="AL205" s="66">
        <f>+VLOOKUP(AK205,LISTAS!$A$921:$C$989,2,0)</f>
        <v>35393962</v>
      </c>
      <c r="AM205" s="66">
        <f>+VLOOKUP(AK205,LISTAS!$A$921:$C$989,3,0)</f>
        <v>3</v>
      </c>
      <c r="AN205" s="65">
        <v>45695</v>
      </c>
      <c r="AO205" s="66">
        <v>22425</v>
      </c>
      <c r="AP205" s="65">
        <v>45698</v>
      </c>
      <c r="AQ205" s="68" t="s">
        <v>93</v>
      </c>
      <c r="AR205" s="181" t="s">
        <v>94</v>
      </c>
      <c r="AS205" s="65">
        <v>45699</v>
      </c>
      <c r="AT205" s="66" t="s">
        <v>95</v>
      </c>
      <c r="AU205" s="66" t="s">
        <v>1976</v>
      </c>
      <c r="AV205" s="65">
        <v>45698</v>
      </c>
      <c r="AW205" s="65">
        <v>45699</v>
      </c>
      <c r="AX205" s="66" t="s">
        <v>97</v>
      </c>
      <c r="AY205" s="65">
        <v>45699</v>
      </c>
      <c r="AZ205" s="66"/>
      <c r="BA205" s="72"/>
      <c r="BB205" s="72"/>
      <c r="BC205" s="72"/>
      <c r="BD205" s="88"/>
      <c r="BE205" s="73"/>
      <c r="BF205" s="71"/>
      <c r="BG205" s="71"/>
      <c r="BH205" s="66">
        <f>AI205+BF205</f>
        <v>300</v>
      </c>
      <c r="BI205" s="87">
        <f>+AH205+BG205</f>
        <v>104000000</v>
      </c>
      <c r="BJ205" s="86">
        <f t="shared" si="12"/>
        <v>10400000</v>
      </c>
      <c r="BK205" s="65">
        <v>46001</v>
      </c>
      <c r="BP205" s="67">
        <f>NETWORKDAYS.INTL(E205,AN205,1,Hoja1!C185:C202)-1</f>
        <v>4</v>
      </c>
      <c r="BR205" s="69" t="b">
        <f t="shared" si="13"/>
        <v>0</v>
      </c>
    </row>
    <row r="206" spans="1:70" s="70" customFormat="1" ht="150" customHeight="1">
      <c r="A206" s="62">
        <v>204</v>
      </c>
      <c r="B206" s="63" t="s">
        <v>1977</v>
      </c>
      <c r="C206" s="60" t="s">
        <v>1978</v>
      </c>
      <c r="D206" s="51" t="s">
        <v>1979</v>
      </c>
      <c r="E206" s="52">
        <v>45691</v>
      </c>
      <c r="F206" s="51" t="s">
        <v>73</v>
      </c>
      <c r="G206" s="66">
        <v>81112002</v>
      </c>
      <c r="H206" s="51" t="s">
        <v>74</v>
      </c>
      <c r="I206" s="51" t="s">
        <v>75</v>
      </c>
      <c r="J206" s="51" t="s">
        <v>76</v>
      </c>
      <c r="K206" s="51" t="s">
        <v>248</v>
      </c>
      <c r="L206" s="57" t="s">
        <v>184</v>
      </c>
      <c r="M206" s="51" t="s">
        <v>185</v>
      </c>
      <c r="N206" s="51">
        <v>37325</v>
      </c>
      <c r="O206" s="52">
        <v>45663</v>
      </c>
      <c r="P206" s="54" t="s">
        <v>1910</v>
      </c>
      <c r="Q206" s="59" t="s">
        <v>750</v>
      </c>
      <c r="R206" s="53" t="s">
        <v>81</v>
      </c>
      <c r="S206" s="53" t="s">
        <v>81</v>
      </c>
      <c r="T206" s="53" t="s">
        <v>81</v>
      </c>
      <c r="U206" s="82" t="s">
        <v>1980</v>
      </c>
      <c r="V206" s="55" t="s">
        <v>83</v>
      </c>
      <c r="W206" s="55">
        <v>81720682</v>
      </c>
      <c r="X206" s="51">
        <v>7</v>
      </c>
      <c r="Y206" s="66" t="s">
        <v>112</v>
      </c>
      <c r="Z206" s="83">
        <v>30792</v>
      </c>
      <c r="AA206" s="84" t="s">
        <v>85</v>
      </c>
      <c r="AB206" s="66" t="s">
        <v>700</v>
      </c>
      <c r="AC206" s="66" t="s">
        <v>1699</v>
      </c>
      <c r="AD206" s="85" t="s">
        <v>1981</v>
      </c>
      <c r="AE206" s="84">
        <v>3142764033</v>
      </c>
      <c r="AF206" s="66" t="s">
        <v>1982</v>
      </c>
      <c r="AG206" s="64" t="s">
        <v>1983</v>
      </c>
      <c r="AH206" s="86">
        <v>84500000</v>
      </c>
      <c r="AI206" s="66">
        <v>300</v>
      </c>
      <c r="AJ206" s="66" t="s">
        <v>91</v>
      </c>
      <c r="AK206" s="66" t="s">
        <v>755</v>
      </c>
      <c r="AL206" s="66">
        <f>+VLOOKUP(AK206,LISTAS!$A$921:$C$989,2,0)</f>
        <v>35393962</v>
      </c>
      <c r="AM206" s="66">
        <f>+VLOOKUP(AK206,LISTAS!$A$921:$C$989,3,0)</f>
        <v>3</v>
      </c>
      <c r="AN206" s="65">
        <v>45695</v>
      </c>
      <c r="AO206" s="66">
        <v>22325</v>
      </c>
      <c r="AP206" s="65">
        <v>45698</v>
      </c>
      <c r="AQ206" s="68" t="s">
        <v>93</v>
      </c>
      <c r="AR206" s="181" t="s">
        <v>194</v>
      </c>
      <c r="AS206" s="65">
        <v>45699</v>
      </c>
      <c r="AT206" s="66" t="s">
        <v>95</v>
      </c>
      <c r="AU206" s="66" t="s">
        <v>1984</v>
      </c>
      <c r="AV206" s="65">
        <v>45700</v>
      </c>
      <c r="AW206" s="65">
        <v>45700</v>
      </c>
      <c r="AX206" s="66" t="s">
        <v>97</v>
      </c>
      <c r="AY206" s="65">
        <v>45700</v>
      </c>
      <c r="AZ206" s="66"/>
      <c r="BA206" s="72"/>
      <c r="BB206" s="72"/>
      <c r="BC206" s="72"/>
      <c r="BD206" s="88"/>
      <c r="BE206" s="73"/>
      <c r="BF206" s="71"/>
      <c r="BG206" s="71"/>
      <c r="BH206" s="66">
        <f>AI206+BF206</f>
        <v>300</v>
      </c>
      <c r="BI206" s="87">
        <f>+AH206+BG206</f>
        <v>84500000</v>
      </c>
      <c r="BJ206" s="86">
        <f t="shared" si="12"/>
        <v>8450000</v>
      </c>
      <c r="BK206" s="65">
        <v>46002</v>
      </c>
      <c r="BP206" s="67">
        <f>NETWORKDAYS.INTL(E206,AN206,1,Hoja1!C186:C203)-1</f>
        <v>4</v>
      </c>
      <c r="BR206" s="69" t="b">
        <f t="shared" si="13"/>
        <v>0</v>
      </c>
    </row>
    <row r="207" spans="1:70" s="70" customFormat="1" ht="150" customHeight="1">
      <c r="A207" s="62">
        <v>205</v>
      </c>
      <c r="B207" s="63" t="s">
        <v>1985</v>
      </c>
      <c r="C207" s="60" t="s">
        <v>1986</v>
      </c>
      <c r="D207" s="51" t="s">
        <v>1987</v>
      </c>
      <c r="E207" s="52">
        <v>45691</v>
      </c>
      <c r="F207" s="51" t="s">
        <v>73</v>
      </c>
      <c r="G207" s="66" t="s">
        <v>455</v>
      </c>
      <c r="H207" s="51" t="s">
        <v>74</v>
      </c>
      <c r="I207" s="51" t="s">
        <v>75</v>
      </c>
      <c r="J207" s="51" t="s">
        <v>76</v>
      </c>
      <c r="K207" s="51" t="s">
        <v>248</v>
      </c>
      <c r="L207" s="57" t="s">
        <v>184</v>
      </c>
      <c r="M207" s="51" t="s">
        <v>185</v>
      </c>
      <c r="N207" s="51">
        <v>20725</v>
      </c>
      <c r="O207" s="52">
        <v>45663</v>
      </c>
      <c r="P207" s="54" t="s">
        <v>1697</v>
      </c>
      <c r="Q207" s="59" t="s">
        <v>477</v>
      </c>
      <c r="R207" s="53" t="s">
        <v>81</v>
      </c>
      <c r="S207" s="53" t="s">
        <v>81</v>
      </c>
      <c r="T207" s="53" t="s">
        <v>81</v>
      </c>
      <c r="U207" s="82" t="s">
        <v>1988</v>
      </c>
      <c r="V207" s="55" t="s">
        <v>83</v>
      </c>
      <c r="W207" s="55">
        <v>80203344</v>
      </c>
      <c r="X207" s="51">
        <v>1</v>
      </c>
      <c r="Y207" s="66" t="s">
        <v>112</v>
      </c>
      <c r="Z207" s="83">
        <v>30549</v>
      </c>
      <c r="AA207" s="84" t="s">
        <v>85</v>
      </c>
      <c r="AB207" s="66" t="s">
        <v>661</v>
      </c>
      <c r="AC207" s="66" t="s">
        <v>1989</v>
      </c>
      <c r="AD207" s="85" t="s">
        <v>1990</v>
      </c>
      <c r="AE207" s="84" t="s">
        <v>1991</v>
      </c>
      <c r="AF207" s="66" t="s">
        <v>1992</v>
      </c>
      <c r="AG207" s="64" t="s">
        <v>1993</v>
      </c>
      <c r="AH207" s="86">
        <v>109200000</v>
      </c>
      <c r="AI207" s="66">
        <v>315</v>
      </c>
      <c r="AJ207" s="66" t="s">
        <v>91</v>
      </c>
      <c r="AK207" s="66" t="s">
        <v>463</v>
      </c>
      <c r="AL207" s="66">
        <f>+VLOOKUP(AK207,LISTAS!$A$921:$C$989,2,0)</f>
        <v>91496098</v>
      </c>
      <c r="AM207" s="66">
        <f>+VLOOKUP(AK207,LISTAS!$A$921:$C$989,3,0)</f>
        <v>0</v>
      </c>
      <c r="AN207" s="65">
        <v>45695</v>
      </c>
      <c r="AO207" s="66">
        <v>22225</v>
      </c>
      <c r="AP207" s="65">
        <v>45698</v>
      </c>
      <c r="AQ207" s="68" t="s">
        <v>93</v>
      </c>
      <c r="AR207" s="181" t="s">
        <v>94</v>
      </c>
      <c r="AS207" s="65">
        <v>45699</v>
      </c>
      <c r="AT207" s="66" t="s">
        <v>745</v>
      </c>
      <c r="AU207" s="66" t="s">
        <v>1994</v>
      </c>
      <c r="AV207" s="65">
        <v>45698</v>
      </c>
      <c r="AW207" s="65">
        <v>45699</v>
      </c>
      <c r="AX207" s="66" t="s">
        <v>97</v>
      </c>
      <c r="AY207" s="65">
        <v>45699</v>
      </c>
      <c r="AZ207" s="66"/>
      <c r="BA207" s="72"/>
      <c r="BB207" s="72"/>
      <c r="BC207" s="72"/>
      <c r="BD207" s="88"/>
      <c r="BE207" s="73"/>
      <c r="BF207" s="71"/>
      <c r="BG207" s="71"/>
      <c r="BH207" s="66">
        <f>AI207+BF207</f>
        <v>315</v>
      </c>
      <c r="BI207" s="87">
        <f>+AH207+BG207</f>
        <v>109200000</v>
      </c>
      <c r="BJ207" s="86">
        <f t="shared" si="12"/>
        <v>10400000</v>
      </c>
      <c r="BK207" s="65">
        <v>46016</v>
      </c>
      <c r="BP207" s="67">
        <f>NETWORKDAYS.INTL(E207,AN207,1,Hoja1!C187:C204)-1</f>
        <v>4</v>
      </c>
      <c r="BR207" s="69" t="b">
        <f t="shared" si="13"/>
        <v>0</v>
      </c>
    </row>
    <row r="208" spans="1:70" s="70" customFormat="1" ht="150" customHeight="1">
      <c r="A208" s="62">
        <v>206</v>
      </c>
      <c r="B208" s="63" t="s">
        <v>1995</v>
      </c>
      <c r="C208" s="60" t="s">
        <v>1996</v>
      </c>
      <c r="D208" s="51" t="s">
        <v>1997</v>
      </c>
      <c r="E208" s="52">
        <v>45691</v>
      </c>
      <c r="F208" s="51" t="s">
        <v>73</v>
      </c>
      <c r="G208" s="66">
        <v>70131700</v>
      </c>
      <c r="H208" s="51" t="s">
        <v>74</v>
      </c>
      <c r="I208" s="51" t="s">
        <v>75</v>
      </c>
      <c r="J208" s="51" t="s">
        <v>76</v>
      </c>
      <c r="K208" s="51" t="s">
        <v>298</v>
      </c>
      <c r="L208" s="57" t="s">
        <v>855</v>
      </c>
      <c r="M208" s="51" t="s">
        <v>856</v>
      </c>
      <c r="N208" s="51">
        <v>33925</v>
      </c>
      <c r="O208" s="52">
        <v>45663</v>
      </c>
      <c r="P208" s="54" t="s">
        <v>1752</v>
      </c>
      <c r="Q208" s="59" t="s">
        <v>857</v>
      </c>
      <c r="R208" s="53" t="s">
        <v>81</v>
      </c>
      <c r="S208" s="53" t="s">
        <v>81</v>
      </c>
      <c r="T208" s="53" t="s">
        <v>81</v>
      </c>
      <c r="U208" s="82" t="s">
        <v>1998</v>
      </c>
      <c r="V208" s="55" t="s">
        <v>83</v>
      </c>
      <c r="W208" s="55">
        <v>52817592</v>
      </c>
      <c r="X208" s="51">
        <v>5</v>
      </c>
      <c r="Y208" s="66" t="s">
        <v>84</v>
      </c>
      <c r="Z208" s="83">
        <v>30485</v>
      </c>
      <c r="AA208" s="84" t="s">
        <v>85</v>
      </c>
      <c r="AB208" s="66" t="s">
        <v>700</v>
      </c>
      <c r="AC208" s="66" t="s">
        <v>662</v>
      </c>
      <c r="AD208" s="85" t="s">
        <v>1999</v>
      </c>
      <c r="AE208" s="84">
        <v>3103062334</v>
      </c>
      <c r="AF208" s="66" t="s">
        <v>2000</v>
      </c>
      <c r="AG208" s="64" t="s">
        <v>2001</v>
      </c>
      <c r="AH208" s="86">
        <v>97500000</v>
      </c>
      <c r="AI208" s="66">
        <v>300</v>
      </c>
      <c r="AJ208" s="66" t="s">
        <v>91</v>
      </c>
      <c r="AK208" s="66" t="s">
        <v>925</v>
      </c>
      <c r="AL208" s="66">
        <f>+VLOOKUP(AK208,LISTAS!$A$921:$C$989,2,0)</f>
        <v>79806884</v>
      </c>
      <c r="AM208" s="66">
        <f>+VLOOKUP(AK208,LISTAS!$A$921:$C$989,3,0)</f>
        <v>1</v>
      </c>
      <c r="AN208" s="65">
        <v>45695</v>
      </c>
      <c r="AO208" s="66">
        <v>23725</v>
      </c>
      <c r="AP208" s="65">
        <v>45698</v>
      </c>
      <c r="AQ208" s="68" t="s">
        <v>93</v>
      </c>
      <c r="AR208" s="181" t="s">
        <v>94</v>
      </c>
      <c r="AS208" s="65">
        <v>45699</v>
      </c>
      <c r="AT208" s="66" t="s">
        <v>95</v>
      </c>
      <c r="AU208" s="66" t="s">
        <v>2002</v>
      </c>
      <c r="AV208" s="65">
        <v>45699</v>
      </c>
      <c r="AW208" s="65">
        <v>45701</v>
      </c>
      <c r="AX208" s="66" t="s">
        <v>97</v>
      </c>
      <c r="AY208" s="65">
        <v>45701</v>
      </c>
      <c r="AZ208" s="66"/>
      <c r="BA208" s="72"/>
      <c r="BB208" s="72"/>
      <c r="BC208" s="72"/>
      <c r="BD208" s="88"/>
      <c r="BE208" s="73"/>
      <c r="BF208" s="71"/>
      <c r="BG208" s="71"/>
      <c r="BH208" s="66">
        <f>AI208+BF208</f>
        <v>300</v>
      </c>
      <c r="BI208" s="87">
        <f>+AH208+BG208</f>
        <v>97500000</v>
      </c>
      <c r="BJ208" s="86">
        <f t="shared" si="12"/>
        <v>9750000</v>
      </c>
      <c r="BK208" s="65">
        <v>46003</v>
      </c>
      <c r="BP208" s="67">
        <f>NETWORKDAYS.INTL(E208,AN208,1,Hoja1!C188:C205)-1</f>
        <v>4</v>
      </c>
      <c r="BR208" s="69" t="b">
        <f t="shared" si="13"/>
        <v>0</v>
      </c>
    </row>
    <row r="209" spans="1:70" s="70" customFormat="1" ht="150" customHeight="1">
      <c r="A209" s="62">
        <v>207</v>
      </c>
      <c r="B209" s="63" t="s">
        <v>2003</v>
      </c>
      <c r="C209" s="60" t="s">
        <v>2004</v>
      </c>
      <c r="D209" s="51" t="s">
        <v>2005</v>
      </c>
      <c r="E209" s="52">
        <v>45691</v>
      </c>
      <c r="F209" s="51" t="s">
        <v>73</v>
      </c>
      <c r="G209" s="66">
        <v>81112002</v>
      </c>
      <c r="H209" s="51" t="s">
        <v>74</v>
      </c>
      <c r="I209" s="51" t="s">
        <v>75</v>
      </c>
      <c r="J209" s="51" t="s">
        <v>76</v>
      </c>
      <c r="K209" s="51" t="s">
        <v>248</v>
      </c>
      <c r="L209" s="57" t="s">
        <v>184</v>
      </c>
      <c r="M209" s="51" t="s">
        <v>185</v>
      </c>
      <c r="N209" s="51">
        <v>39925</v>
      </c>
      <c r="O209" s="52">
        <v>45663</v>
      </c>
      <c r="P209" s="54" t="s">
        <v>1910</v>
      </c>
      <c r="Q209" s="59" t="s">
        <v>432</v>
      </c>
      <c r="R209" s="53" t="s">
        <v>81</v>
      </c>
      <c r="S209" s="53" t="s">
        <v>81</v>
      </c>
      <c r="T209" s="53" t="s">
        <v>81</v>
      </c>
      <c r="U209" s="82" t="s">
        <v>2006</v>
      </c>
      <c r="V209" s="55" t="s">
        <v>83</v>
      </c>
      <c r="W209" s="55">
        <v>1014221637</v>
      </c>
      <c r="X209" s="51">
        <v>3</v>
      </c>
      <c r="Y209" s="66" t="s">
        <v>84</v>
      </c>
      <c r="Z209" s="83">
        <v>33304</v>
      </c>
      <c r="AA209" s="84" t="s">
        <v>85</v>
      </c>
      <c r="AB209" s="66" t="s">
        <v>434</v>
      </c>
      <c r="AC209" s="66" t="s">
        <v>1699</v>
      </c>
      <c r="AD209" s="85" t="s">
        <v>2007</v>
      </c>
      <c r="AE209" s="84">
        <v>3002391969</v>
      </c>
      <c r="AF209" s="66" t="s">
        <v>2008</v>
      </c>
      <c r="AG209" s="64" t="s">
        <v>2009</v>
      </c>
      <c r="AH209" s="86">
        <v>84500000</v>
      </c>
      <c r="AI209" s="66">
        <v>300</v>
      </c>
      <c r="AJ209" s="66" t="s">
        <v>91</v>
      </c>
      <c r="AK209" s="66" t="s">
        <v>755</v>
      </c>
      <c r="AL209" s="66">
        <f>+VLOOKUP(AK209,LISTAS!$A$921:$C$989,2,0)</f>
        <v>35393962</v>
      </c>
      <c r="AM209" s="66">
        <f>+VLOOKUP(AK209,LISTAS!$A$921:$C$989,3,0)</f>
        <v>3</v>
      </c>
      <c r="AN209" s="65">
        <v>45695</v>
      </c>
      <c r="AO209" s="66">
        <v>21825</v>
      </c>
      <c r="AP209" s="65">
        <v>45698</v>
      </c>
      <c r="AQ209" s="68" t="s">
        <v>93</v>
      </c>
      <c r="AR209" s="181" t="s">
        <v>94</v>
      </c>
      <c r="AS209" s="65">
        <v>45699</v>
      </c>
      <c r="AT209" s="66" t="s">
        <v>95</v>
      </c>
      <c r="AU209" s="66" t="s">
        <v>2010</v>
      </c>
      <c r="AV209" s="65">
        <v>45698</v>
      </c>
      <c r="AW209" s="65">
        <v>45699</v>
      </c>
      <c r="AX209" s="66" t="s">
        <v>97</v>
      </c>
      <c r="AY209" s="65">
        <v>45699</v>
      </c>
      <c r="AZ209" s="66"/>
      <c r="BA209" s="72"/>
      <c r="BB209" s="72"/>
      <c r="BC209" s="72"/>
      <c r="BD209" s="88"/>
      <c r="BE209" s="73"/>
      <c r="BF209" s="71"/>
      <c r="BG209" s="71"/>
      <c r="BH209" s="66">
        <f>AI209+BF209</f>
        <v>300</v>
      </c>
      <c r="BI209" s="87">
        <f>+AH209+BG209</f>
        <v>84500000</v>
      </c>
      <c r="BJ209" s="86">
        <f t="shared" si="12"/>
        <v>8450000</v>
      </c>
      <c r="BK209" s="65">
        <v>46001</v>
      </c>
      <c r="BP209" s="67">
        <f>NETWORKDAYS.INTL(E209,AN209,1,Hoja1!C189:C206)-1</f>
        <v>4</v>
      </c>
      <c r="BR209" s="69" t="b">
        <f t="shared" si="13"/>
        <v>0</v>
      </c>
    </row>
    <row r="210" spans="1:70" s="70" customFormat="1" ht="150" customHeight="1">
      <c r="A210" s="62">
        <v>208</v>
      </c>
      <c r="B210" s="63" t="s">
        <v>2011</v>
      </c>
      <c r="C210" s="60" t="s">
        <v>2012</v>
      </c>
      <c r="D210" s="51" t="s">
        <v>2013</v>
      </c>
      <c r="E210" s="52">
        <v>45691</v>
      </c>
      <c r="F210" s="51" t="s">
        <v>73</v>
      </c>
      <c r="G210" s="66">
        <v>81111705</v>
      </c>
      <c r="H210" s="51" t="s">
        <v>74</v>
      </c>
      <c r="I210" s="51" t="s">
        <v>75</v>
      </c>
      <c r="J210" s="51" t="s">
        <v>76</v>
      </c>
      <c r="K210" s="51" t="s">
        <v>248</v>
      </c>
      <c r="L210" s="57" t="s">
        <v>184</v>
      </c>
      <c r="M210" s="51" t="s">
        <v>185</v>
      </c>
      <c r="N210" s="51">
        <v>17325</v>
      </c>
      <c r="O210" s="52">
        <v>45663</v>
      </c>
      <c r="P210" s="54" t="s">
        <v>2014</v>
      </c>
      <c r="Q210" s="59" t="s">
        <v>486</v>
      </c>
      <c r="R210" s="53" t="s">
        <v>81</v>
      </c>
      <c r="S210" s="53" t="s">
        <v>81</v>
      </c>
      <c r="T210" s="53" t="s">
        <v>81</v>
      </c>
      <c r="U210" s="82" t="s">
        <v>2015</v>
      </c>
      <c r="V210" s="55" t="s">
        <v>83</v>
      </c>
      <c r="W210" s="55">
        <v>79964620</v>
      </c>
      <c r="X210" s="51">
        <v>0</v>
      </c>
      <c r="Y210" s="66" t="s">
        <v>112</v>
      </c>
      <c r="Z210" s="83">
        <v>28459</v>
      </c>
      <c r="AA210" s="84" t="s">
        <v>85</v>
      </c>
      <c r="AB210" s="66" t="s">
        <v>188</v>
      </c>
      <c r="AC210" s="66" t="s">
        <v>1699</v>
      </c>
      <c r="AD210" s="85" t="s">
        <v>2016</v>
      </c>
      <c r="AE210" s="84">
        <v>3208498151</v>
      </c>
      <c r="AF210" s="66" t="s">
        <v>2017</v>
      </c>
      <c r="AG210" s="64" t="s">
        <v>2018</v>
      </c>
      <c r="AH210" s="86">
        <v>98800000</v>
      </c>
      <c r="AI210" s="66">
        <v>240</v>
      </c>
      <c r="AJ210" s="66" t="s">
        <v>91</v>
      </c>
      <c r="AK210" s="66" t="s">
        <v>439</v>
      </c>
      <c r="AL210" s="66">
        <f>+VLOOKUP(AK210,LISTAS!$A$921:$C$989,2,0)</f>
        <v>51764897</v>
      </c>
      <c r="AM210" s="66">
        <f>+VLOOKUP(AK210,LISTAS!$A$921:$C$989,3,0)</f>
        <v>3</v>
      </c>
      <c r="AN210" s="65">
        <v>45695</v>
      </c>
      <c r="AO210" s="66">
        <v>22025</v>
      </c>
      <c r="AP210" s="65">
        <v>45698</v>
      </c>
      <c r="AQ210" s="68" t="s">
        <v>93</v>
      </c>
      <c r="AR210" s="181" t="s">
        <v>94</v>
      </c>
      <c r="AS210" s="65">
        <v>45699</v>
      </c>
      <c r="AT210" s="66" t="s">
        <v>95</v>
      </c>
      <c r="AU210" s="66" t="s">
        <v>2019</v>
      </c>
      <c r="AV210" s="65">
        <v>45699</v>
      </c>
      <c r="AW210" s="65">
        <v>45699</v>
      </c>
      <c r="AX210" s="66" t="s">
        <v>97</v>
      </c>
      <c r="AY210" s="65">
        <v>45699</v>
      </c>
      <c r="AZ210" s="66"/>
      <c r="BA210" s="72"/>
      <c r="BB210" s="72"/>
      <c r="BC210" s="72"/>
      <c r="BD210" s="88"/>
      <c r="BE210" s="73"/>
      <c r="BF210" s="71"/>
      <c r="BG210" s="71"/>
      <c r="BH210" s="66">
        <f>AI210+BF210</f>
        <v>240</v>
      </c>
      <c r="BI210" s="87">
        <f>+AH210+BG210</f>
        <v>98800000</v>
      </c>
      <c r="BJ210" s="86">
        <f t="shared" si="12"/>
        <v>12350000</v>
      </c>
      <c r="BK210" s="65">
        <v>45940</v>
      </c>
      <c r="BP210" s="67">
        <f>NETWORKDAYS.INTL(E210,AN210,1,Hoja1!C190:C207)-1</f>
        <v>4</v>
      </c>
      <c r="BR210" s="69" t="b">
        <f t="shared" si="13"/>
        <v>0</v>
      </c>
    </row>
    <row r="211" spans="1:70" s="70" customFormat="1" ht="150" customHeight="1">
      <c r="A211" s="62">
        <v>209</v>
      </c>
      <c r="B211" s="63" t="s">
        <v>2020</v>
      </c>
      <c r="C211" s="60" t="s">
        <v>2021</v>
      </c>
      <c r="D211" s="51" t="s">
        <v>2022</v>
      </c>
      <c r="E211" s="52">
        <v>45691</v>
      </c>
      <c r="F211" s="51" t="s">
        <v>73</v>
      </c>
      <c r="G211" s="66">
        <v>81112002</v>
      </c>
      <c r="H211" s="51" t="s">
        <v>74</v>
      </c>
      <c r="I211" s="51" t="s">
        <v>75</v>
      </c>
      <c r="J211" s="51" t="s">
        <v>76</v>
      </c>
      <c r="K211" s="51" t="s">
        <v>248</v>
      </c>
      <c r="L211" s="57" t="s">
        <v>184</v>
      </c>
      <c r="M211" s="51" t="s">
        <v>185</v>
      </c>
      <c r="N211" s="51">
        <v>40125</v>
      </c>
      <c r="O211" s="52">
        <v>45663</v>
      </c>
      <c r="P211" s="54" t="s">
        <v>2023</v>
      </c>
      <c r="Q211" s="59" t="s">
        <v>432</v>
      </c>
      <c r="R211" s="53" t="s">
        <v>81</v>
      </c>
      <c r="S211" s="53" t="s">
        <v>81</v>
      </c>
      <c r="T211" s="53" t="s">
        <v>81</v>
      </c>
      <c r="U211" s="82" t="s">
        <v>2024</v>
      </c>
      <c r="V211" s="55" t="s">
        <v>83</v>
      </c>
      <c r="W211" s="55">
        <v>1026266824</v>
      </c>
      <c r="X211" s="51">
        <v>1</v>
      </c>
      <c r="Y211" s="66" t="s">
        <v>84</v>
      </c>
      <c r="Z211" s="83">
        <v>32874</v>
      </c>
      <c r="AA211" s="84" t="s">
        <v>85</v>
      </c>
      <c r="AB211" s="66" t="s">
        <v>434</v>
      </c>
      <c r="AC211" s="66" t="s">
        <v>189</v>
      </c>
      <c r="AD211" s="85" t="s">
        <v>2025</v>
      </c>
      <c r="AE211" s="84">
        <v>3004986770</v>
      </c>
      <c r="AF211" s="66" t="s">
        <v>2026</v>
      </c>
      <c r="AG211" s="64" t="s">
        <v>2027</v>
      </c>
      <c r="AH211" s="86">
        <v>95550000</v>
      </c>
      <c r="AI211" s="66">
        <v>315</v>
      </c>
      <c r="AJ211" s="66" t="s">
        <v>91</v>
      </c>
      <c r="AK211" s="66" t="s">
        <v>439</v>
      </c>
      <c r="AL211" s="66">
        <f>+VLOOKUP(AK211,LISTAS!$A$921:$C$989,2,0)</f>
        <v>51764897</v>
      </c>
      <c r="AM211" s="66">
        <f>+VLOOKUP(AK211,LISTAS!$A$921:$C$989,3,0)</f>
        <v>3</v>
      </c>
      <c r="AN211" s="65">
        <v>45695</v>
      </c>
      <c r="AO211" s="66">
        <v>21625</v>
      </c>
      <c r="AP211" s="65">
        <v>45698</v>
      </c>
      <c r="AQ211" s="68" t="s">
        <v>93</v>
      </c>
      <c r="AR211" s="181" t="s">
        <v>94</v>
      </c>
      <c r="AS211" s="65">
        <v>45699</v>
      </c>
      <c r="AT211" s="66" t="s">
        <v>95</v>
      </c>
      <c r="AU211" s="66" t="s">
        <v>2028</v>
      </c>
      <c r="AV211" s="65">
        <v>45698</v>
      </c>
      <c r="AW211" s="65">
        <v>45699</v>
      </c>
      <c r="AX211" s="66" t="s">
        <v>97</v>
      </c>
      <c r="AY211" s="65">
        <v>45699</v>
      </c>
      <c r="AZ211" s="66"/>
      <c r="BA211" s="72"/>
      <c r="BB211" s="72"/>
      <c r="BC211" s="72"/>
      <c r="BD211" s="88"/>
      <c r="BE211" s="73"/>
      <c r="BF211" s="71"/>
      <c r="BG211" s="71"/>
      <c r="BH211" s="66">
        <f>AI211+BF211</f>
        <v>315</v>
      </c>
      <c r="BI211" s="87">
        <f>+AH211+BG211</f>
        <v>95550000</v>
      </c>
      <c r="BJ211" s="86">
        <f t="shared" si="12"/>
        <v>9100000</v>
      </c>
      <c r="BK211" s="65">
        <v>46016</v>
      </c>
      <c r="BP211" s="67">
        <f>NETWORKDAYS.INTL(E211,AN211,1,Hoja1!C191:C208)-1</f>
        <v>4</v>
      </c>
      <c r="BR211" s="69" t="b">
        <f t="shared" si="13"/>
        <v>0</v>
      </c>
    </row>
    <row r="212" spans="1:70" s="70" customFormat="1" ht="150" customHeight="1">
      <c r="A212" s="62">
        <v>210</v>
      </c>
      <c r="B212" s="63" t="s">
        <v>2029</v>
      </c>
      <c r="C212" s="60" t="s">
        <v>2030</v>
      </c>
      <c r="D212" s="51" t="s">
        <v>2031</v>
      </c>
      <c r="E212" s="52">
        <v>45688</v>
      </c>
      <c r="F212" s="51" t="s">
        <v>73</v>
      </c>
      <c r="G212" s="66">
        <v>81112002</v>
      </c>
      <c r="H212" s="51" t="s">
        <v>74</v>
      </c>
      <c r="I212" s="51" t="s">
        <v>75</v>
      </c>
      <c r="J212" s="51" t="s">
        <v>76</v>
      </c>
      <c r="K212" s="51" t="s">
        <v>248</v>
      </c>
      <c r="L212" s="57" t="s">
        <v>184</v>
      </c>
      <c r="M212" s="51" t="s">
        <v>185</v>
      </c>
      <c r="N212" s="51">
        <v>35025</v>
      </c>
      <c r="O212" s="52">
        <v>45663</v>
      </c>
      <c r="P212" s="54" t="s">
        <v>1910</v>
      </c>
      <c r="Q212" s="59" t="s">
        <v>750</v>
      </c>
      <c r="R212" s="53" t="s">
        <v>81</v>
      </c>
      <c r="S212" s="53" t="s">
        <v>81</v>
      </c>
      <c r="T212" s="53" t="s">
        <v>81</v>
      </c>
      <c r="U212" s="82" t="s">
        <v>2032</v>
      </c>
      <c r="V212" s="55" t="s">
        <v>83</v>
      </c>
      <c r="W212" s="55">
        <v>1026273715</v>
      </c>
      <c r="X212" s="51">
        <v>4</v>
      </c>
      <c r="Y212" s="66" t="s">
        <v>84</v>
      </c>
      <c r="Z212" s="83">
        <v>33310</v>
      </c>
      <c r="AA212" s="84" t="s">
        <v>85</v>
      </c>
      <c r="AB212" s="66" t="s">
        <v>434</v>
      </c>
      <c r="AC212" s="66" t="s">
        <v>1699</v>
      </c>
      <c r="AD212" s="85" t="s">
        <v>2033</v>
      </c>
      <c r="AE212" s="84">
        <v>3058352593</v>
      </c>
      <c r="AF212" s="66" t="s">
        <v>2034</v>
      </c>
      <c r="AG212" s="64" t="s">
        <v>2035</v>
      </c>
      <c r="AH212" s="86">
        <v>84500000</v>
      </c>
      <c r="AI212" s="66">
        <v>300</v>
      </c>
      <c r="AJ212" s="66" t="s">
        <v>91</v>
      </c>
      <c r="AK212" s="66" t="s">
        <v>1930</v>
      </c>
      <c r="AL212" s="66">
        <f>+VLOOKUP(AK212,LISTAS!$A$921:$C$989,2,0)</f>
        <v>1032412499</v>
      </c>
      <c r="AM212" s="66">
        <f>+VLOOKUP(AK212,LISTAS!$A$921:$C$989,3,0)</f>
        <v>7</v>
      </c>
      <c r="AN212" s="65">
        <v>45695</v>
      </c>
      <c r="AO212" s="66">
        <v>21525</v>
      </c>
      <c r="AP212" s="65">
        <v>45698</v>
      </c>
      <c r="AQ212" s="68" t="s">
        <v>93</v>
      </c>
      <c r="AR212" s="181" t="s">
        <v>94</v>
      </c>
      <c r="AS212" s="65">
        <v>45699</v>
      </c>
      <c r="AT212" s="66" t="s">
        <v>95</v>
      </c>
      <c r="AU212" s="66" t="s">
        <v>2036</v>
      </c>
      <c r="AV212" s="65">
        <v>45698</v>
      </c>
      <c r="AW212" s="65">
        <v>45700</v>
      </c>
      <c r="AX212" s="66" t="s">
        <v>97</v>
      </c>
      <c r="AY212" s="65">
        <v>45700</v>
      </c>
      <c r="AZ212" s="66"/>
      <c r="BA212" s="72"/>
      <c r="BB212" s="72"/>
      <c r="BC212" s="72"/>
      <c r="BD212" s="88"/>
      <c r="BE212" s="73"/>
      <c r="BF212" s="71"/>
      <c r="BG212" s="71"/>
      <c r="BH212" s="66">
        <f>AI212+BF212</f>
        <v>300</v>
      </c>
      <c r="BI212" s="87">
        <f>+AH212+BG212</f>
        <v>84500000</v>
      </c>
      <c r="BJ212" s="86">
        <f t="shared" si="12"/>
        <v>8450000</v>
      </c>
      <c r="BK212" s="65">
        <v>46002</v>
      </c>
      <c r="BP212" s="67">
        <f>NETWORKDAYS.INTL(E212,AN212,1,Hoja1!C192:C209)-1</f>
        <v>5</v>
      </c>
      <c r="BR212" s="69" t="b">
        <f t="shared" si="13"/>
        <v>0</v>
      </c>
    </row>
    <row r="213" spans="1:70" s="70" customFormat="1" ht="150" customHeight="1">
      <c r="A213" s="62">
        <v>211</v>
      </c>
      <c r="B213" s="63" t="s">
        <v>2037</v>
      </c>
      <c r="C213" s="60" t="s">
        <v>2038</v>
      </c>
      <c r="D213" s="51" t="s">
        <v>2039</v>
      </c>
      <c r="E213" s="52">
        <v>45691</v>
      </c>
      <c r="F213" s="51" t="s">
        <v>73</v>
      </c>
      <c r="G213" s="66">
        <v>81111705</v>
      </c>
      <c r="H213" s="51" t="s">
        <v>74</v>
      </c>
      <c r="I213" s="51" t="s">
        <v>75</v>
      </c>
      <c r="J213" s="51" t="s">
        <v>76</v>
      </c>
      <c r="K213" s="51" t="s">
        <v>248</v>
      </c>
      <c r="L213" s="57" t="s">
        <v>184</v>
      </c>
      <c r="M213" s="51" t="s">
        <v>185</v>
      </c>
      <c r="N213" s="51">
        <v>17625</v>
      </c>
      <c r="O213" s="52">
        <v>45663</v>
      </c>
      <c r="P213" s="54" t="s">
        <v>2040</v>
      </c>
      <c r="Q213" s="59" t="s">
        <v>486</v>
      </c>
      <c r="R213" s="53" t="s">
        <v>81</v>
      </c>
      <c r="S213" s="53" t="s">
        <v>81</v>
      </c>
      <c r="T213" s="53" t="s">
        <v>81</v>
      </c>
      <c r="U213" s="82" t="s">
        <v>2041</v>
      </c>
      <c r="V213" s="55" t="s">
        <v>83</v>
      </c>
      <c r="W213" s="55">
        <v>9730499</v>
      </c>
      <c r="X213" s="51">
        <v>6</v>
      </c>
      <c r="Y213" s="66" t="s">
        <v>112</v>
      </c>
      <c r="Z213" s="83">
        <v>28776</v>
      </c>
      <c r="AA213" s="84" t="s">
        <v>85</v>
      </c>
      <c r="AB213" s="66" t="s">
        <v>300</v>
      </c>
      <c r="AC213" s="66" t="s">
        <v>1859</v>
      </c>
      <c r="AD213" s="85" t="s">
        <v>2042</v>
      </c>
      <c r="AE213" s="84">
        <v>3218253677</v>
      </c>
      <c r="AF213" s="66" t="s">
        <v>2043</v>
      </c>
      <c r="AG213" s="64" t="s">
        <v>2044</v>
      </c>
      <c r="AH213" s="86">
        <v>77350000</v>
      </c>
      <c r="AI213" s="66">
        <v>210</v>
      </c>
      <c r="AJ213" s="66" t="s">
        <v>91</v>
      </c>
      <c r="AK213" s="66" t="s">
        <v>439</v>
      </c>
      <c r="AL213" s="66">
        <f>+VLOOKUP(AK213,LISTAS!$A$921:$C$989,2,0)</f>
        <v>51764897</v>
      </c>
      <c r="AM213" s="66">
        <f>+VLOOKUP(AK213,LISTAS!$A$921:$C$989,3,0)</f>
        <v>3</v>
      </c>
      <c r="AN213" s="65">
        <v>45695</v>
      </c>
      <c r="AO213" s="66">
        <v>22125</v>
      </c>
      <c r="AP213" s="65">
        <v>45698</v>
      </c>
      <c r="AQ213" s="68" t="s">
        <v>93</v>
      </c>
      <c r="AR213" s="181" t="s">
        <v>94</v>
      </c>
      <c r="AS213" s="65">
        <v>45699</v>
      </c>
      <c r="AT213" s="66" t="s">
        <v>95</v>
      </c>
      <c r="AU213" s="66" t="s">
        <v>2045</v>
      </c>
      <c r="AV213" s="65">
        <v>45694</v>
      </c>
      <c r="AW213" s="65">
        <v>45699</v>
      </c>
      <c r="AX213" s="66" t="s">
        <v>97</v>
      </c>
      <c r="AY213" s="65">
        <v>45699</v>
      </c>
      <c r="AZ213" s="66"/>
      <c r="BA213" s="72"/>
      <c r="BB213" s="72"/>
      <c r="BC213" s="72"/>
      <c r="BD213" s="88"/>
      <c r="BE213" s="73"/>
      <c r="BF213" s="71"/>
      <c r="BG213" s="71"/>
      <c r="BH213" s="66">
        <f>AI213+BF213</f>
        <v>210</v>
      </c>
      <c r="BI213" s="87">
        <f>+AH213+BG213</f>
        <v>77350000</v>
      </c>
      <c r="BJ213" s="86">
        <f t="shared" si="12"/>
        <v>11050000</v>
      </c>
      <c r="BK213" s="65">
        <v>45910</v>
      </c>
      <c r="BP213" s="67">
        <f>NETWORKDAYS.INTL(E213,AN213,1,Hoja1!C193:C210)-1</f>
        <v>4</v>
      </c>
      <c r="BR213" s="69" t="b">
        <f t="shared" si="13"/>
        <v>0</v>
      </c>
    </row>
    <row r="214" spans="1:70" s="70" customFormat="1" ht="150" customHeight="1">
      <c r="A214" s="62">
        <v>212</v>
      </c>
      <c r="B214" s="63" t="s">
        <v>2046</v>
      </c>
      <c r="C214" s="60" t="s">
        <v>2047</v>
      </c>
      <c r="D214" s="51" t="s">
        <v>2048</v>
      </c>
      <c r="E214" s="52">
        <v>45691</v>
      </c>
      <c r="F214" s="51" t="s">
        <v>73</v>
      </c>
      <c r="G214" s="66" t="s">
        <v>455</v>
      </c>
      <c r="H214" s="51" t="s">
        <v>74</v>
      </c>
      <c r="I214" s="51" t="s">
        <v>75</v>
      </c>
      <c r="J214" s="51" t="s">
        <v>76</v>
      </c>
      <c r="K214" s="51" t="s">
        <v>248</v>
      </c>
      <c r="L214" s="57" t="s">
        <v>184</v>
      </c>
      <c r="M214" s="51" t="s">
        <v>185</v>
      </c>
      <c r="N214" s="51">
        <v>19325</v>
      </c>
      <c r="O214" s="52">
        <v>45663</v>
      </c>
      <c r="P214" s="54" t="s">
        <v>2049</v>
      </c>
      <c r="Q214" s="59" t="s">
        <v>477</v>
      </c>
      <c r="R214" s="53" t="s">
        <v>81</v>
      </c>
      <c r="S214" s="53" t="s">
        <v>81</v>
      </c>
      <c r="T214" s="53" t="s">
        <v>81</v>
      </c>
      <c r="U214" s="82" t="s">
        <v>2050</v>
      </c>
      <c r="V214" s="55" t="s">
        <v>83</v>
      </c>
      <c r="W214" s="55">
        <v>17593509</v>
      </c>
      <c r="X214" s="51">
        <v>2</v>
      </c>
      <c r="Y214" s="66" t="s">
        <v>112</v>
      </c>
      <c r="Z214" s="83">
        <v>29399</v>
      </c>
      <c r="AA214" s="84" t="s">
        <v>85</v>
      </c>
      <c r="AB214" s="66" t="s">
        <v>188</v>
      </c>
      <c r="AC214" s="66" t="s">
        <v>1699</v>
      </c>
      <c r="AD214" s="85" t="s">
        <v>2051</v>
      </c>
      <c r="AE214" s="84">
        <v>3107746192</v>
      </c>
      <c r="AF214" s="66" t="s">
        <v>2052</v>
      </c>
      <c r="AG214" s="64" t="s">
        <v>2053</v>
      </c>
      <c r="AH214" s="86">
        <v>51187500</v>
      </c>
      <c r="AI214" s="66">
        <v>315</v>
      </c>
      <c r="AJ214" s="66" t="s">
        <v>91</v>
      </c>
      <c r="AK214" s="66" t="s">
        <v>802</v>
      </c>
      <c r="AL214" s="66">
        <f>+VLOOKUP(AK214,LISTAS!$A$921:$C$989,2,0)</f>
        <v>35262244</v>
      </c>
      <c r="AM214" s="66">
        <f>+VLOOKUP(AK214,LISTAS!$A$921:$C$989,3,0)</f>
        <v>1</v>
      </c>
      <c r="AN214" s="65">
        <v>45695</v>
      </c>
      <c r="AO214" s="66">
        <v>21725</v>
      </c>
      <c r="AP214" s="65">
        <v>45698</v>
      </c>
      <c r="AQ214" s="68" t="s">
        <v>93</v>
      </c>
      <c r="AR214" s="181" t="s">
        <v>94</v>
      </c>
      <c r="AS214" s="65">
        <v>45699</v>
      </c>
      <c r="AT214" s="66" t="s">
        <v>95</v>
      </c>
      <c r="AU214" s="66" t="s">
        <v>2054</v>
      </c>
      <c r="AV214" s="65">
        <v>45700</v>
      </c>
      <c r="AW214" s="65">
        <v>45701</v>
      </c>
      <c r="AX214" s="66" t="s">
        <v>97</v>
      </c>
      <c r="AY214" s="65">
        <v>45700</v>
      </c>
      <c r="AZ214" s="66"/>
      <c r="BA214" s="72"/>
      <c r="BB214" s="72"/>
      <c r="BC214" s="72"/>
      <c r="BD214" s="88"/>
      <c r="BE214" s="73"/>
      <c r="BF214" s="71"/>
      <c r="BG214" s="71"/>
      <c r="BH214" s="66">
        <f>AI214+BF214</f>
        <v>315</v>
      </c>
      <c r="BI214" s="87">
        <f>+AH214+BG214</f>
        <v>51187500</v>
      </c>
      <c r="BJ214" s="86">
        <f t="shared" si="12"/>
        <v>4875000</v>
      </c>
      <c r="BK214" s="65">
        <v>46017</v>
      </c>
      <c r="BP214" s="67">
        <f>NETWORKDAYS.INTL(E214,AN214,1,Hoja1!C194:C211)-1</f>
        <v>4</v>
      </c>
      <c r="BR214" s="69" t="b">
        <f t="shared" si="13"/>
        <v>0</v>
      </c>
    </row>
    <row r="215" spans="1:70" s="70" customFormat="1" ht="150" customHeight="1">
      <c r="A215" s="62">
        <v>213</v>
      </c>
      <c r="B215" s="63" t="s">
        <v>2055</v>
      </c>
      <c r="C215" s="60" t="s">
        <v>2056</v>
      </c>
      <c r="D215" s="51" t="s">
        <v>2057</v>
      </c>
      <c r="E215" s="52">
        <v>45691</v>
      </c>
      <c r="F215" s="51" t="s">
        <v>73</v>
      </c>
      <c r="G215" s="66">
        <v>70131700</v>
      </c>
      <c r="H215" s="51" t="s">
        <v>74</v>
      </c>
      <c r="I215" s="51" t="s">
        <v>75</v>
      </c>
      <c r="J215" s="51" t="s">
        <v>76</v>
      </c>
      <c r="K215" s="51" t="s">
        <v>298</v>
      </c>
      <c r="L215" s="57" t="s">
        <v>855</v>
      </c>
      <c r="M215" s="51" t="s">
        <v>856</v>
      </c>
      <c r="N215" s="51">
        <v>33325</v>
      </c>
      <c r="O215" s="52">
        <v>45663</v>
      </c>
      <c r="P215" s="54" t="s">
        <v>1752</v>
      </c>
      <c r="Q215" s="59" t="s">
        <v>857</v>
      </c>
      <c r="R215" s="53" t="s">
        <v>81</v>
      </c>
      <c r="S215" s="53" t="s">
        <v>81</v>
      </c>
      <c r="T215" s="53" t="s">
        <v>81</v>
      </c>
      <c r="U215" s="82" t="s">
        <v>2058</v>
      </c>
      <c r="V215" s="55" t="s">
        <v>83</v>
      </c>
      <c r="W215" s="55">
        <v>79608353</v>
      </c>
      <c r="X215" s="51">
        <v>3</v>
      </c>
      <c r="Y215" s="66" t="s">
        <v>112</v>
      </c>
      <c r="Z215" s="83">
        <v>26743</v>
      </c>
      <c r="AA215" s="84" t="s">
        <v>85</v>
      </c>
      <c r="AB215" s="66" t="s">
        <v>1518</v>
      </c>
      <c r="AC215" s="66" t="s">
        <v>262</v>
      </c>
      <c r="AD215" s="85" t="s">
        <v>2059</v>
      </c>
      <c r="AE215" s="84">
        <v>3112632607</v>
      </c>
      <c r="AF215" s="66" t="s">
        <v>2060</v>
      </c>
      <c r="AG215" s="64" t="s">
        <v>2061</v>
      </c>
      <c r="AH215" s="86">
        <v>97500000</v>
      </c>
      <c r="AI215" s="66">
        <v>300</v>
      </c>
      <c r="AJ215" s="66" t="s">
        <v>91</v>
      </c>
      <c r="AK215" s="66" t="s">
        <v>925</v>
      </c>
      <c r="AL215" s="66">
        <f>+VLOOKUP(AK215,LISTAS!$A$921:$C$989,2,0)</f>
        <v>79806884</v>
      </c>
      <c r="AM215" s="66">
        <f>+VLOOKUP(AK215,LISTAS!$A$921:$C$989,3,0)</f>
        <v>1</v>
      </c>
      <c r="AN215" s="65">
        <v>45695</v>
      </c>
      <c r="AO215" s="66">
        <v>23925</v>
      </c>
      <c r="AP215" s="65">
        <v>45698</v>
      </c>
      <c r="AQ215" s="68" t="s">
        <v>93</v>
      </c>
      <c r="AR215" s="181" t="s">
        <v>94</v>
      </c>
      <c r="AS215" s="65">
        <v>45699</v>
      </c>
      <c r="AT215" s="66" t="s">
        <v>95</v>
      </c>
      <c r="AU215" s="66" t="s">
        <v>2062</v>
      </c>
      <c r="AV215" s="65">
        <v>45699</v>
      </c>
      <c r="AW215" s="65">
        <v>45701</v>
      </c>
      <c r="AX215" s="66" t="s">
        <v>97</v>
      </c>
      <c r="AY215" s="65">
        <v>45701</v>
      </c>
      <c r="AZ215" s="66"/>
      <c r="BA215" s="72"/>
      <c r="BB215" s="72"/>
      <c r="BC215" s="72"/>
      <c r="BD215" s="88"/>
      <c r="BE215" s="73"/>
      <c r="BF215" s="71"/>
      <c r="BG215" s="71"/>
      <c r="BH215" s="66">
        <f>AI215+BF215</f>
        <v>300</v>
      </c>
      <c r="BI215" s="87">
        <f>+AH215+BG215</f>
        <v>97500000</v>
      </c>
      <c r="BJ215" s="86">
        <f t="shared" si="12"/>
        <v>9750000</v>
      </c>
      <c r="BK215" s="65">
        <v>46003</v>
      </c>
      <c r="BP215" s="67">
        <f>NETWORKDAYS.INTL(E215,AN215,1,Hoja1!C195:C212)-1</f>
        <v>4</v>
      </c>
      <c r="BR215" s="69" t="b">
        <f t="shared" si="13"/>
        <v>0</v>
      </c>
    </row>
    <row r="216" spans="1:70" s="70" customFormat="1" ht="150" customHeight="1">
      <c r="A216" s="62">
        <v>214</v>
      </c>
      <c r="B216" s="63" t="s">
        <v>2063</v>
      </c>
      <c r="C216" s="60" t="s">
        <v>2064</v>
      </c>
      <c r="D216" s="51" t="s">
        <v>2065</v>
      </c>
      <c r="E216" s="52">
        <v>45691</v>
      </c>
      <c r="F216" s="51" t="s">
        <v>73</v>
      </c>
      <c r="G216" s="66" t="s">
        <v>455</v>
      </c>
      <c r="H216" s="51" t="s">
        <v>74</v>
      </c>
      <c r="I216" s="51" t="s">
        <v>75</v>
      </c>
      <c r="J216" s="51" t="s">
        <v>76</v>
      </c>
      <c r="K216" s="51" t="s">
        <v>248</v>
      </c>
      <c r="L216" s="57" t="s">
        <v>184</v>
      </c>
      <c r="M216" s="51" t="s">
        <v>185</v>
      </c>
      <c r="N216" s="51">
        <v>19425</v>
      </c>
      <c r="O216" s="52">
        <v>45663</v>
      </c>
      <c r="P216" s="54" t="s">
        <v>2023</v>
      </c>
      <c r="Q216" s="59" t="s">
        <v>477</v>
      </c>
      <c r="R216" s="53" t="s">
        <v>81</v>
      </c>
      <c r="S216" s="53" t="s">
        <v>81</v>
      </c>
      <c r="T216" s="53" t="s">
        <v>81</v>
      </c>
      <c r="U216" s="82" t="s">
        <v>2066</v>
      </c>
      <c r="V216" s="55" t="s">
        <v>83</v>
      </c>
      <c r="W216" s="55">
        <v>1107519505</v>
      </c>
      <c r="X216" s="51">
        <v>6</v>
      </c>
      <c r="Y216" s="66" t="s">
        <v>112</v>
      </c>
      <c r="Z216" s="83">
        <v>36010</v>
      </c>
      <c r="AA216" s="84" t="s">
        <v>85</v>
      </c>
      <c r="AB216" s="66" t="s">
        <v>498</v>
      </c>
      <c r="AC216" s="66" t="s">
        <v>499</v>
      </c>
      <c r="AD216" s="85" t="s">
        <v>2067</v>
      </c>
      <c r="AE216" s="84">
        <v>3043423732</v>
      </c>
      <c r="AF216" s="66" t="s">
        <v>2068</v>
      </c>
      <c r="AG216" s="64" t="s">
        <v>2069</v>
      </c>
      <c r="AH216" s="86">
        <v>95550000</v>
      </c>
      <c r="AI216" s="66">
        <v>315</v>
      </c>
      <c r="AJ216" s="66" t="s">
        <v>91</v>
      </c>
      <c r="AK216" s="66" t="s">
        <v>802</v>
      </c>
      <c r="AL216" s="66">
        <f>+VLOOKUP(AK216,LISTAS!$A$921:$C$989,2,0)</f>
        <v>35262244</v>
      </c>
      <c r="AM216" s="66">
        <f>+VLOOKUP(AK216,LISTAS!$A$921:$C$989,3,0)</f>
        <v>1</v>
      </c>
      <c r="AN216" s="65">
        <v>45695</v>
      </c>
      <c r="AO216" s="66">
        <v>21925</v>
      </c>
      <c r="AP216" s="65">
        <v>45698</v>
      </c>
      <c r="AQ216" s="68" t="s">
        <v>93</v>
      </c>
      <c r="AR216" s="181" t="s">
        <v>94</v>
      </c>
      <c r="AS216" s="65">
        <v>45699</v>
      </c>
      <c r="AT216" s="66" t="s">
        <v>95</v>
      </c>
      <c r="AU216" s="66" t="s">
        <v>2070</v>
      </c>
      <c r="AV216" s="65">
        <v>45700</v>
      </c>
      <c r="AW216" s="65">
        <v>45700</v>
      </c>
      <c r="AX216" s="66" t="s">
        <v>97</v>
      </c>
      <c r="AY216" s="65">
        <v>45700</v>
      </c>
      <c r="AZ216" s="66"/>
      <c r="BA216" s="72"/>
      <c r="BB216" s="72"/>
      <c r="BC216" s="72"/>
      <c r="BD216" s="88"/>
      <c r="BE216" s="73"/>
      <c r="BF216" s="71"/>
      <c r="BG216" s="71"/>
      <c r="BH216" s="66">
        <f>AI216+BF216</f>
        <v>315</v>
      </c>
      <c r="BI216" s="87">
        <f>+AH216+BG216</f>
        <v>95550000</v>
      </c>
      <c r="BJ216" s="86">
        <f t="shared" si="12"/>
        <v>9100000</v>
      </c>
      <c r="BK216" s="65">
        <v>46017</v>
      </c>
      <c r="BP216" s="67">
        <f>NETWORKDAYS.INTL(E216,AN216,1,Hoja1!C196:C213)-1</f>
        <v>4</v>
      </c>
      <c r="BR216" s="69" t="b">
        <f t="shared" si="13"/>
        <v>0</v>
      </c>
    </row>
    <row r="217" spans="1:70" s="70" customFormat="1" ht="150" customHeight="1">
      <c r="A217" s="62">
        <v>215</v>
      </c>
      <c r="B217" s="63" t="s">
        <v>2071</v>
      </c>
      <c r="C217" s="60" t="s">
        <v>2072</v>
      </c>
      <c r="D217" s="51" t="s">
        <v>2073</v>
      </c>
      <c r="E217" s="52">
        <v>45688</v>
      </c>
      <c r="F217" s="51" t="s">
        <v>73</v>
      </c>
      <c r="G217" s="66">
        <v>81112002</v>
      </c>
      <c r="H217" s="51" t="s">
        <v>74</v>
      </c>
      <c r="I217" s="51" t="s">
        <v>75</v>
      </c>
      <c r="J217" s="51" t="s">
        <v>76</v>
      </c>
      <c r="K217" s="51" t="s">
        <v>248</v>
      </c>
      <c r="L217" s="57" t="s">
        <v>184</v>
      </c>
      <c r="M217" s="51" t="s">
        <v>185</v>
      </c>
      <c r="N217" s="51">
        <v>33525</v>
      </c>
      <c r="O217" s="52">
        <v>45663</v>
      </c>
      <c r="P217" s="54" t="s">
        <v>1721</v>
      </c>
      <c r="Q217" s="59" t="s">
        <v>750</v>
      </c>
      <c r="R217" s="53" t="s">
        <v>81</v>
      </c>
      <c r="S217" s="53" t="s">
        <v>81</v>
      </c>
      <c r="T217" s="53" t="s">
        <v>81</v>
      </c>
      <c r="U217" s="82" t="s">
        <v>2074</v>
      </c>
      <c r="V217" s="55" t="s">
        <v>83</v>
      </c>
      <c r="W217" s="55">
        <v>1015418020</v>
      </c>
      <c r="X217" s="51">
        <v>9</v>
      </c>
      <c r="Y217" s="66" t="s">
        <v>84</v>
      </c>
      <c r="Z217" s="83">
        <v>32884</v>
      </c>
      <c r="AA217" s="84" t="s">
        <v>85</v>
      </c>
      <c r="AB217" s="66" t="s">
        <v>770</v>
      </c>
      <c r="AC217" s="66" t="s">
        <v>1699</v>
      </c>
      <c r="AD217" s="85" t="s">
        <v>2075</v>
      </c>
      <c r="AE217" s="84">
        <v>3214734452</v>
      </c>
      <c r="AF217" s="66" t="s">
        <v>2076</v>
      </c>
      <c r="AG217" s="64" t="s">
        <v>2077</v>
      </c>
      <c r="AH217" s="86">
        <v>104000000</v>
      </c>
      <c r="AI217" s="66">
        <v>300</v>
      </c>
      <c r="AJ217" s="66" t="s">
        <v>91</v>
      </c>
      <c r="AK217" s="66" t="s">
        <v>1930</v>
      </c>
      <c r="AL217" s="66">
        <f>+VLOOKUP(AK217,LISTAS!$A$921:$C$989,2,0)</f>
        <v>1032412499</v>
      </c>
      <c r="AM217" s="66">
        <f>+VLOOKUP(AK217,LISTAS!$A$921:$C$989,3,0)</f>
        <v>7</v>
      </c>
      <c r="AN217" s="65">
        <v>45698</v>
      </c>
      <c r="AO217" s="66">
        <v>25425</v>
      </c>
      <c r="AP217" s="65">
        <v>45699</v>
      </c>
      <c r="AQ217" s="68" t="s">
        <v>93</v>
      </c>
      <c r="AR217" s="181" t="s">
        <v>94</v>
      </c>
      <c r="AS217" s="65">
        <v>45700</v>
      </c>
      <c r="AT217" s="66" t="s">
        <v>95</v>
      </c>
      <c r="AU217" s="66" t="s">
        <v>2078</v>
      </c>
      <c r="AV217" s="65">
        <v>45699</v>
      </c>
      <c r="AW217" s="65">
        <v>45699</v>
      </c>
      <c r="AX217" s="66" t="s">
        <v>97</v>
      </c>
      <c r="AY217" s="65">
        <v>45700</v>
      </c>
      <c r="AZ217" s="66"/>
      <c r="BA217" s="72"/>
      <c r="BB217" s="72"/>
      <c r="BC217" s="72"/>
      <c r="BD217" s="88"/>
      <c r="BE217" s="73"/>
      <c r="BF217" s="71"/>
      <c r="BG217" s="71"/>
      <c r="BH217" s="66">
        <f>AI217+BF217</f>
        <v>300</v>
      </c>
      <c r="BI217" s="87">
        <f>+AH217+BG217</f>
        <v>104000000</v>
      </c>
      <c r="BJ217" s="86">
        <f t="shared" si="12"/>
        <v>10400000</v>
      </c>
      <c r="BK217" s="65">
        <v>46002</v>
      </c>
      <c r="BP217" s="67">
        <f>NETWORKDAYS.INTL(E217,AN217,1,Hoja1!C197:C214)-1</f>
        <v>6</v>
      </c>
      <c r="BQ217" s="70" t="s">
        <v>953</v>
      </c>
      <c r="BR217" s="69" t="b">
        <f t="shared" si="13"/>
        <v>0</v>
      </c>
    </row>
    <row r="218" spans="1:70" s="70" customFormat="1" ht="150" customHeight="1">
      <c r="A218" s="62">
        <v>216</v>
      </c>
      <c r="B218" s="63" t="s">
        <v>2079</v>
      </c>
      <c r="C218" s="60" t="s">
        <v>2080</v>
      </c>
      <c r="D218" s="51" t="s">
        <v>2081</v>
      </c>
      <c r="E218" s="52">
        <v>45692</v>
      </c>
      <c r="F218" s="51" t="s">
        <v>73</v>
      </c>
      <c r="G218" s="66" t="s">
        <v>779</v>
      </c>
      <c r="H218" s="51" t="s">
        <v>74</v>
      </c>
      <c r="I218" s="51" t="s">
        <v>75</v>
      </c>
      <c r="J218" s="51" t="s">
        <v>76</v>
      </c>
      <c r="K218" s="51" t="s">
        <v>183</v>
      </c>
      <c r="L218" s="57" t="s">
        <v>612</v>
      </c>
      <c r="M218" s="51" t="s">
        <v>79</v>
      </c>
      <c r="N218" s="51">
        <v>30725</v>
      </c>
      <c r="O218" s="52">
        <v>45663</v>
      </c>
      <c r="P218" s="54" t="s">
        <v>2082</v>
      </c>
      <c r="Q218" s="59" t="s">
        <v>80</v>
      </c>
      <c r="R218" s="53" t="s">
        <v>81</v>
      </c>
      <c r="S218" s="53" t="s">
        <v>81</v>
      </c>
      <c r="T218" s="53" t="s">
        <v>81</v>
      </c>
      <c r="U218" s="82" t="s">
        <v>2083</v>
      </c>
      <c r="V218" s="55" t="s">
        <v>83</v>
      </c>
      <c r="W218" s="55">
        <v>52006318</v>
      </c>
      <c r="X218" s="51">
        <v>3</v>
      </c>
      <c r="Y218" s="66" t="s">
        <v>84</v>
      </c>
      <c r="Z218" s="83">
        <v>25738</v>
      </c>
      <c r="AA218" s="84" t="s">
        <v>85</v>
      </c>
      <c r="AB218" s="66" t="s">
        <v>651</v>
      </c>
      <c r="AC218" s="66" t="s">
        <v>2084</v>
      </c>
      <c r="AD218" s="85" t="s">
        <v>2085</v>
      </c>
      <c r="AE218" s="84">
        <v>3114699022</v>
      </c>
      <c r="AF218" s="66" t="s">
        <v>2086</v>
      </c>
      <c r="AG218" s="64" t="s">
        <v>2087</v>
      </c>
      <c r="AH218" s="86">
        <v>88725000</v>
      </c>
      <c r="AI218" s="66">
        <v>315</v>
      </c>
      <c r="AJ218" s="66" t="s">
        <v>91</v>
      </c>
      <c r="AK218" s="66" t="s">
        <v>618</v>
      </c>
      <c r="AL218" s="66">
        <f>+VLOOKUP(AK218,LISTAS!$A$921:$C$989,2,0)</f>
        <v>52153551</v>
      </c>
      <c r="AM218" s="66">
        <f>+VLOOKUP(AK218,LISTAS!$A$921:$C$989,3,0)</f>
        <v>2</v>
      </c>
      <c r="AN218" s="65">
        <v>45698</v>
      </c>
      <c r="AO218" s="66">
        <v>25225</v>
      </c>
      <c r="AP218" s="65">
        <v>45699</v>
      </c>
      <c r="AQ218" s="68" t="s">
        <v>93</v>
      </c>
      <c r="AR218" s="181" t="s">
        <v>94</v>
      </c>
      <c r="AS218" s="65">
        <v>45700</v>
      </c>
      <c r="AT218" s="66" t="s">
        <v>95</v>
      </c>
      <c r="AU218" s="66" t="s">
        <v>2088</v>
      </c>
      <c r="AV218" s="65">
        <v>45699</v>
      </c>
      <c r="AW218" s="65">
        <v>45699</v>
      </c>
      <c r="AX218" s="66" t="s">
        <v>97</v>
      </c>
      <c r="AY218" s="65">
        <v>45700</v>
      </c>
      <c r="AZ218" s="66"/>
      <c r="BA218" s="72"/>
      <c r="BB218" s="72"/>
      <c r="BC218" s="72"/>
      <c r="BD218" s="88"/>
      <c r="BE218" s="73"/>
      <c r="BF218" s="71"/>
      <c r="BG218" s="71"/>
      <c r="BH218" s="66">
        <f>AI218+BF218</f>
        <v>315</v>
      </c>
      <c r="BI218" s="87">
        <f>+AH218+BG218</f>
        <v>88725000</v>
      </c>
      <c r="BJ218" s="86">
        <f t="shared" si="12"/>
        <v>8450000</v>
      </c>
      <c r="BK218" s="65">
        <v>46017</v>
      </c>
      <c r="BP218" s="67">
        <f>NETWORKDAYS.INTL(E218,AN218,1,Hoja1!C198:C215)-1</f>
        <v>4</v>
      </c>
      <c r="BR218" s="69" t="b">
        <f t="shared" si="13"/>
        <v>0</v>
      </c>
    </row>
    <row r="219" spans="1:70" s="70" customFormat="1" ht="150" customHeight="1">
      <c r="A219" s="62">
        <v>217</v>
      </c>
      <c r="B219" s="63" t="s">
        <v>2089</v>
      </c>
      <c r="C219" s="60" t="s">
        <v>2090</v>
      </c>
      <c r="D219" s="51" t="s">
        <v>2091</v>
      </c>
      <c r="E219" s="52">
        <v>45692</v>
      </c>
      <c r="F219" s="51" t="s">
        <v>73</v>
      </c>
      <c r="G219" s="66" t="s">
        <v>2092</v>
      </c>
      <c r="H219" s="51" t="s">
        <v>74</v>
      </c>
      <c r="I219" s="51" t="s">
        <v>75</v>
      </c>
      <c r="J219" s="51" t="s">
        <v>76</v>
      </c>
      <c r="K219" s="51" t="s">
        <v>183</v>
      </c>
      <c r="L219" s="57" t="s">
        <v>184</v>
      </c>
      <c r="M219" s="51" t="s">
        <v>456</v>
      </c>
      <c r="N219" s="51">
        <v>16725</v>
      </c>
      <c r="O219" s="52">
        <v>45662</v>
      </c>
      <c r="P219" s="54" t="s">
        <v>2093</v>
      </c>
      <c r="Q219" s="59" t="s">
        <v>517</v>
      </c>
      <c r="R219" s="53" t="s">
        <v>81</v>
      </c>
      <c r="S219" s="53" t="s">
        <v>81</v>
      </c>
      <c r="T219" s="53" t="s">
        <v>81</v>
      </c>
      <c r="U219" s="82" t="s">
        <v>2094</v>
      </c>
      <c r="V219" s="55" t="s">
        <v>83</v>
      </c>
      <c r="W219" s="55">
        <v>1081796843</v>
      </c>
      <c r="X219" s="51">
        <v>3</v>
      </c>
      <c r="Y219" s="66" t="s">
        <v>112</v>
      </c>
      <c r="Z219" s="83">
        <v>32445</v>
      </c>
      <c r="AA219" s="84" t="s">
        <v>85</v>
      </c>
      <c r="AB219" s="66" t="s">
        <v>188</v>
      </c>
      <c r="AC219" s="66" t="s">
        <v>189</v>
      </c>
      <c r="AD219" s="85" t="s">
        <v>2095</v>
      </c>
      <c r="AE219" s="84">
        <v>3183771369</v>
      </c>
      <c r="AF219" s="66" t="s">
        <v>2096</v>
      </c>
      <c r="AG219" s="64" t="s">
        <v>2097</v>
      </c>
      <c r="AH219" s="86">
        <v>101725000</v>
      </c>
      <c r="AI219" s="66">
        <v>313</v>
      </c>
      <c r="AJ219" s="66" t="s">
        <v>91</v>
      </c>
      <c r="AK219" s="66" t="s">
        <v>802</v>
      </c>
      <c r="AL219" s="66">
        <f>+VLOOKUP(AK219,LISTAS!$A$921:$C$989,2,0)</f>
        <v>35262244</v>
      </c>
      <c r="AM219" s="66">
        <f>+VLOOKUP(AK219,LISTAS!$A$921:$C$989,3,0)</f>
        <v>1</v>
      </c>
      <c r="AN219" s="65">
        <v>45698</v>
      </c>
      <c r="AO219" s="66">
        <v>25125</v>
      </c>
      <c r="AP219" s="65">
        <v>45699</v>
      </c>
      <c r="AQ219" s="68" t="s">
        <v>93</v>
      </c>
      <c r="AR219" s="181" t="s">
        <v>94</v>
      </c>
      <c r="AS219" s="65">
        <v>45700</v>
      </c>
      <c r="AT219" s="66" t="s">
        <v>95</v>
      </c>
      <c r="AU219" s="66" t="s">
        <v>2098</v>
      </c>
      <c r="AV219" s="65">
        <v>45699</v>
      </c>
      <c r="AW219" s="65">
        <v>45699</v>
      </c>
      <c r="AX219" s="66" t="s">
        <v>97</v>
      </c>
      <c r="AY219" s="65">
        <v>45700</v>
      </c>
      <c r="AZ219" s="66"/>
      <c r="BA219" s="72"/>
      <c r="BB219" s="72"/>
      <c r="BC219" s="72"/>
      <c r="BD219" s="88"/>
      <c r="BE219" s="73"/>
      <c r="BF219" s="71"/>
      <c r="BG219" s="71"/>
      <c r="BH219" s="66">
        <f>AI219+BF219</f>
        <v>313</v>
      </c>
      <c r="BI219" s="87">
        <f>+AH219+BG219</f>
        <v>101725000</v>
      </c>
      <c r="BJ219" s="86">
        <f t="shared" si="12"/>
        <v>9750000</v>
      </c>
      <c r="BK219" s="65">
        <v>46015</v>
      </c>
      <c r="BP219" s="67">
        <f>NETWORKDAYS.INTL(E219,AN219,1,Hoja1!C199:C216)-1</f>
        <v>4</v>
      </c>
      <c r="BR219" s="69" t="b">
        <f t="shared" si="13"/>
        <v>0</v>
      </c>
    </row>
    <row r="220" spans="1:70" s="70" customFormat="1" ht="150" customHeight="1">
      <c r="A220" s="62">
        <v>218</v>
      </c>
      <c r="B220" s="63" t="s">
        <v>2099</v>
      </c>
      <c r="C220" s="60" t="s">
        <v>2100</v>
      </c>
      <c r="D220" s="51" t="s">
        <v>2101</v>
      </c>
      <c r="E220" s="52">
        <v>45691</v>
      </c>
      <c r="F220" s="51" t="s">
        <v>73</v>
      </c>
      <c r="G220" s="66">
        <v>81112002</v>
      </c>
      <c r="H220" s="51" t="s">
        <v>74</v>
      </c>
      <c r="I220" s="51" t="s">
        <v>75</v>
      </c>
      <c r="J220" s="51" t="s">
        <v>76</v>
      </c>
      <c r="K220" s="51" t="s">
        <v>248</v>
      </c>
      <c r="L220" s="57" t="s">
        <v>184</v>
      </c>
      <c r="M220" s="51" t="s">
        <v>185</v>
      </c>
      <c r="N220" s="51">
        <v>35225</v>
      </c>
      <c r="O220" s="52">
        <v>45663</v>
      </c>
      <c r="P220" s="54" t="s">
        <v>1910</v>
      </c>
      <c r="Q220" s="59" t="s">
        <v>750</v>
      </c>
      <c r="R220" s="53" t="s">
        <v>81</v>
      </c>
      <c r="S220" s="53" t="s">
        <v>81</v>
      </c>
      <c r="T220" s="53" t="s">
        <v>81</v>
      </c>
      <c r="U220" s="82" t="s">
        <v>2102</v>
      </c>
      <c r="V220" s="55" t="s">
        <v>83</v>
      </c>
      <c r="W220" s="55">
        <v>1061760517</v>
      </c>
      <c r="X220" s="51">
        <v>9</v>
      </c>
      <c r="Y220" s="66" t="s">
        <v>112</v>
      </c>
      <c r="Z220" s="83">
        <v>34166</v>
      </c>
      <c r="AA220" s="84" t="s">
        <v>85</v>
      </c>
      <c r="AB220" s="66" t="s">
        <v>770</v>
      </c>
      <c r="AC220" s="66" t="s">
        <v>1699</v>
      </c>
      <c r="AD220" s="85" t="s">
        <v>2103</v>
      </c>
      <c r="AE220" s="84">
        <v>3234647214</v>
      </c>
      <c r="AF220" s="66" t="s">
        <v>2104</v>
      </c>
      <c r="AG220" s="64" t="s">
        <v>2105</v>
      </c>
      <c r="AH220" s="86">
        <v>84500000</v>
      </c>
      <c r="AI220" s="66">
        <v>300</v>
      </c>
      <c r="AJ220" s="66" t="s">
        <v>91</v>
      </c>
      <c r="AK220" s="66" t="s">
        <v>1930</v>
      </c>
      <c r="AL220" s="66">
        <f>+VLOOKUP(AK220,LISTAS!$A$921:$C$989,2,0)</f>
        <v>1032412499</v>
      </c>
      <c r="AM220" s="66">
        <f>+VLOOKUP(AK220,LISTAS!$A$921:$C$989,3,0)</f>
        <v>7</v>
      </c>
      <c r="AN220" s="65">
        <v>45698</v>
      </c>
      <c r="AO220" s="66">
        <v>25325</v>
      </c>
      <c r="AP220" s="65">
        <v>45699</v>
      </c>
      <c r="AQ220" s="68" t="s">
        <v>93</v>
      </c>
      <c r="AR220" s="181" t="s">
        <v>94</v>
      </c>
      <c r="AS220" s="65">
        <v>45700</v>
      </c>
      <c r="AT220" s="66" t="s">
        <v>95</v>
      </c>
      <c r="AU220" s="66" t="s">
        <v>2106</v>
      </c>
      <c r="AV220" s="65">
        <v>45699</v>
      </c>
      <c r="AW220" s="65">
        <v>45699</v>
      </c>
      <c r="AX220" s="66" t="s">
        <v>97</v>
      </c>
      <c r="AY220" s="65">
        <v>45700</v>
      </c>
      <c r="AZ220" s="66"/>
      <c r="BA220" s="72"/>
      <c r="BB220" s="72"/>
      <c r="BC220" s="72"/>
      <c r="BD220" s="88"/>
      <c r="BE220" s="73"/>
      <c r="BF220" s="71"/>
      <c r="BG220" s="71"/>
      <c r="BH220" s="66">
        <f>AI220+BF220</f>
        <v>300</v>
      </c>
      <c r="BI220" s="87">
        <f>+AH220+BG220</f>
        <v>84500000</v>
      </c>
      <c r="BJ220" s="86">
        <f t="shared" si="12"/>
        <v>8450000</v>
      </c>
      <c r="BK220" s="65">
        <v>46002</v>
      </c>
      <c r="BP220" s="67">
        <f>NETWORKDAYS.INTL(E220,AN220,1,Hoja1!C200:C217)-1</f>
        <v>5</v>
      </c>
      <c r="BR220" s="69" t="b">
        <f t="shared" si="13"/>
        <v>0</v>
      </c>
    </row>
    <row r="221" spans="1:70" s="70" customFormat="1" ht="150" customHeight="1">
      <c r="A221" s="62">
        <v>219</v>
      </c>
      <c r="B221" s="63" t="s">
        <v>2107</v>
      </c>
      <c r="C221" s="60" t="s">
        <v>2108</v>
      </c>
      <c r="D221" s="51" t="s">
        <v>2109</v>
      </c>
      <c r="E221" s="52">
        <v>45692</v>
      </c>
      <c r="F221" s="51" t="s">
        <v>73</v>
      </c>
      <c r="G221" s="66">
        <v>70131700</v>
      </c>
      <c r="H221" s="51" t="s">
        <v>74</v>
      </c>
      <c r="I221" s="51" t="s">
        <v>75</v>
      </c>
      <c r="J221" s="51" t="s">
        <v>76</v>
      </c>
      <c r="K221" s="51" t="s">
        <v>298</v>
      </c>
      <c r="L221" s="57" t="s">
        <v>855</v>
      </c>
      <c r="M221" s="51" t="s">
        <v>856</v>
      </c>
      <c r="N221" s="51">
        <v>25625</v>
      </c>
      <c r="O221" s="52">
        <v>45663</v>
      </c>
      <c r="P221" s="54" t="s">
        <v>1721</v>
      </c>
      <c r="Q221" s="59" t="s">
        <v>540</v>
      </c>
      <c r="R221" s="53" t="s">
        <v>81</v>
      </c>
      <c r="S221" s="53" t="s">
        <v>81</v>
      </c>
      <c r="T221" s="53" t="s">
        <v>81</v>
      </c>
      <c r="U221" s="82" t="s">
        <v>2110</v>
      </c>
      <c r="V221" s="55" t="s">
        <v>83</v>
      </c>
      <c r="W221" s="55">
        <v>52392311</v>
      </c>
      <c r="X221" s="51">
        <v>6</v>
      </c>
      <c r="Y221" s="66" t="s">
        <v>84</v>
      </c>
      <c r="Z221" s="83">
        <v>28706</v>
      </c>
      <c r="AA221" s="84" t="s">
        <v>85</v>
      </c>
      <c r="AB221" s="66" t="s">
        <v>1046</v>
      </c>
      <c r="AC221" s="66" t="s">
        <v>2111</v>
      </c>
      <c r="AD221" s="85" t="s">
        <v>2112</v>
      </c>
      <c r="AE221" s="84">
        <v>3114935294</v>
      </c>
      <c r="AF221" s="66" t="s">
        <v>2113</v>
      </c>
      <c r="AG221" s="64" t="s">
        <v>2114</v>
      </c>
      <c r="AH221" s="86">
        <v>104000000</v>
      </c>
      <c r="AI221" s="66">
        <v>300</v>
      </c>
      <c r="AJ221" s="66" t="s">
        <v>91</v>
      </c>
      <c r="AK221" s="66" t="s">
        <v>962</v>
      </c>
      <c r="AL221" s="66">
        <f>+VLOOKUP(AK221,LISTAS!$A$921:$C$989,2,0)</f>
        <v>52184853</v>
      </c>
      <c r="AM221" s="66">
        <f>+VLOOKUP(AK221,LISTAS!$A$921:$C$989,3,0)</f>
        <v>4</v>
      </c>
      <c r="AN221" s="65">
        <v>45698</v>
      </c>
      <c r="AO221" s="66">
        <v>25825</v>
      </c>
      <c r="AP221" s="65">
        <v>45699</v>
      </c>
      <c r="AQ221" s="68" t="s">
        <v>93</v>
      </c>
      <c r="AR221" s="181" t="s">
        <v>94</v>
      </c>
      <c r="AS221" s="65">
        <v>45700</v>
      </c>
      <c r="AT221" s="66" t="s">
        <v>95</v>
      </c>
      <c r="AU221" s="66" t="s">
        <v>2115</v>
      </c>
      <c r="AV221" s="65">
        <v>45699</v>
      </c>
      <c r="AW221" s="65">
        <v>45700</v>
      </c>
      <c r="AX221" s="66" t="s">
        <v>97</v>
      </c>
      <c r="AY221" s="65">
        <v>45700</v>
      </c>
      <c r="AZ221" s="66" t="s">
        <v>2116</v>
      </c>
      <c r="BA221" s="72"/>
      <c r="BB221" s="72"/>
      <c r="BC221" s="72"/>
      <c r="BD221" s="88"/>
      <c r="BE221" s="73"/>
      <c r="BF221" s="71"/>
      <c r="BG221" s="71"/>
      <c r="BH221" s="66">
        <f>AI221+BF221</f>
        <v>300</v>
      </c>
      <c r="BI221" s="87">
        <f>+AH221+BG221</f>
        <v>104000000</v>
      </c>
      <c r="BJ221" s="86">
        <f t="shared" si="12"/>
        <v>10400000</v>
      </c>
      <c r="BK221" s="65">
        <v>46002</v>
      </c>
      <c r="BP221" s="67">
        <f>NETWORKDAYS.INTL(E221,AN221,1,Hoja1!C201:C218)-1</f>
        <v>4</v>
      </c>
      <c r="BR221" s="69" t="b">
        <f t="shared" si="13"/>
        <v>0</v>
      </c>
    </row>
    <row r="222" spans="1:70" s="70" customFormat="1" ht="150" customHeight="1">
      <c r="A222" s="62">
        <v>220</v>
      </c>
      <c r="B222" s="63" t="s">
        <v>2117</v>
      </c>
      <c r="C222" s="60" t="s">
        <v>2118</v>
      </c>
      <c r="D222" s="51" t="s">
        <v>2119</v>
      </c>
      <c r="E222" s="52">
        <v>45693</v>
      </c>
      <c r="F222" s="51" t="s">
        <v>73</v>
      </c>
      <c r="G222" s="66">
        <v>70131700</v>
      </c>
      <c r="H222" s="51" t="s">
        <v>74</v>
      </c>
      <c r="I222" s="51" t="s">
        <v>75</v>
      </c>
      <c r="J222" s="51" t="s">
        <v>76</v>
      </c>
      <c r="K222" s="51" t="s">
        <v>298</v>
      </c>
      <c r="L222" s="57" t="s">
        <v>855</v>
      </c>
      <c r="M222" s="51" t="s">
        <v>856</v>
      </c>
      <c r="N222" s="51">
        <v>28225</v>
      </c>
      <c r="O222" s="52">
        <v>45663</v>
      </c>
      <c r="P222" s="54" t="s">
        <v>2120</v>
      </c>
      <c r="Q222" s="59" t="s">
        <v>540</v>
      </c>
      <c r="R222" s="53" t="s">
        <v>81</v>
      </c>
      <c r="S222" s="53" t="s">
        <v>81</v>
      </c>
      <c r="T222" s="53" t="s">
        <v>81</v>
      </c>
      <c r="U222" s="82" t="s">
        <v>2121</v>
      </c>
      <c r="V222" s="55" t="s">
        <v>83</v>
      </c>
      <c r="W222" s="55">
        <v>1023863166</v>
      </c>
      <c r="X222" s="51">
        <v>1</v>
      </c>
      <c r="Y222" s="66" t="s">
        <v>84</v>
      </c>
      <c r="Z222" s="83">
        <v>31560</v>
      </c>
      <c r="AA222" s="84" t="s">
        <v>85</v>
      </c>
      <c r="AB222" s="66" t="s">
        <v>1518</v>
      </c>
      <c r="AC222" s="66" t="s">
        <v>2122</v>
      </c>
      <c r="AD222" s="85" t="s">
        <v>2123</v>
      </c>
      <c r="AE222" s="84">
        <v>3126698025</v>
      </c>
      <c r="AF222" s="66" t="s">
        <v>2124</v>
      </c>
      <c r="AG222" s="64" t="s">
        <v>2125</v>
      </c>
      <c r="AH222" s="86">
        <v>91000000</v>
      </c>
      <c r="AI222" s="66">
        <v>300</v>
      </c>
      <c r="AJ222" s="66" t="s">
        <v>91</v>
      </c>
      <c r="AK222" s="66" t="s">
        <v>1238</v>
      </c>
      <c r="AL222" s="66">
        <f>+VLOOKUP(AK222,LISTAS!$A$921:$C$989,2,0)</f>
        <v>1022333136</v>
      </c>
      <c r="AM222" s="66">
        <f>+VLOOKUP(AK222,LISTAS!$A$921:$C$989,3,0)</f>
        <v>3</v>
      </c>
      <c r="AN222" s="65">
        <v>45698</v>
      </c>
      <c r="AO222" s="66">
        <v>25725</v>
      </c>
      <c r="AP222" s="65">
        <v>45699</v>
      </c>
      <c r="AQ222" s="68" t="s">
        <v>93</v>
      </c>
      <c r="AR222" s="181" t="s">
        <v>94</v>
      </c>
      <c r="AS222" s="65">
        <v>45700</v>
      </c>
      <c r="AT222" s="66" t="s">
        <v>95</v>
      </c>
      <c r="AU222" s="66" t="s">
        <v>2126</v>
      </c>
      <c r="AV222" s="65">
        <v>45699</v>
      </c>
      <c r="AW222" s="65">
        <v>45700</v>
      </c>
      <c r="AX222" s="66" t="s">
        <v>97</v>
      </c>
      <c r="AY222" s="65">
        <v>45700</v>
      </c>
      <c r="AZ222" s="66"/>
      <c r="BA222" s="72"/>
      <c r="BB222" s="72"/>
      <c r="BC222" s="72"/>
      <c r="BD222" s="88"/>
      <c r="BE222" s="73"/>
      <c r="BF222" s="71"/>
      <c r="BG222" s="71"/>
      <c r="BH222" s="66">
        <f>AI222+BF222</f>
        <v>300</v>
      </c>
      <c r="BI222" s="87">
        <f>+AH222+BG222</f>
        <v>91000000</v>
      </c>
      <c r="BJ222" s="86">
        <f t="shared" si="12"/>
        <v>9100000</v>
      </c>
      <c r="BK222" s="65">
        <v>46002</v>
      </c>
      <c r="BP222" s="67">
        <f>NETWORKDAYS.INTL(E222,AN222,1,Hoja1!C202:C219)-1</f>
        <v>3</v>
      </c>
      <c r="BR222" s="69" t="b">
        <f t="shared" si="13"/>
        <v>0</v>
      </c>
    </row>
    <row r="223" spans="1:70" s="70" customFormat="1" ht="150" customHeight="1">
      <c r="A223" s="62">
        <v>221</v>
      </c>
      <c r="B223" s="63" t="s">
        <v>2127</v>
      </c>
      <c r="C223" s="60" t="s">
        <v>2128</v>
      </c>
      <c r="D223" s="51" t="s">
        <v>2129</v>
      </c>
      <c r="E223" s="52">
        <v>45692</v>
      </c>
      <c r="F223" s="51" t="s">
        <v>73</v>
      </c>
      <c r="G223" s="66">
        <v>70131700</v>
      </c>
      <c r="H223" s="51" t="s">
        <v>74</v>
      </c>
      <c r="I223" s="51" t="s">
        <v>75</v>
      </c>
      <c r="J223" s="51" t="s">
        <v>76</v>
      </c>
      <c r="K223" s="51" t="s">
        <v>209</v>
      </c>
      <c r="L223" s="57" t="s">
        <v>538</v>
      </c>
      <c r="M223" s="51" t="s">
        <v>539</v>
      </c>
      <c r="N223" s="51">
        <v>16325</v>
      </c>
      <c r="O223" s="52">
        <v>45662</v>
      </c>
      <c r="P223" s="54" t="s">
        <v>2130</v>
      </c>
      <c r="Q223" s="59" t="s">
        <v>1476</v>
      </c>
      <c r="R223" s="53" t="s">
        <v>81</v>
      </c>
      <c r="S223" s="53" t="s">
        <v>81</v>
      </c>
      <c r="T223" s="53" t="s">
        <v>81</v>
      </c>
      <c r="U223" s="82" t="s">
        <v>2131</v>
      </c>
      <c r="V223" s="55" t="s">
        <v>83</v>
      </c>
      <c r="W223" s="55">
        <v>51977156</v>
      </c>
      <c r="X223" s="51">
        <v>9</v>
      </c>
      <c r="Y223" s="66" t="s">
        <v>84</v>
      </c>
      <c r="Z223" s="83">
        <v>25262</v>
      </c>
      <c r="AA223" s="84" t="s">
        <v>85</v>
      </c>
      <c r="AB223" s="66" t="s">
        <v>542</v>
      </c>
      <c r="AC223" s="66" t="s">
        <v>170</v>
      </c>
      <c r="AD223" s="85" t="s">
        <v>2132</v>
      </c>
      <c r="AE223" s="84">
        <v>3045640042</v>
      </c>
      <c r="AF223" s="66" t="s">
        <v>2133</v>
      </c>
      <c r="AG223" s="64" t="s">
        <v>2134</v>
      </c>
      <c r="AH223" s="86">
        <v>110500000</v>
      </c>
      <c r="AI223" s="66">
        <v>300</v>
      </c>
      <c r="AJ223" s="66" t="s">
        <v>91</v>
      </c>
      <c r="AK223" s="66" t="s">
        <v>1069</v>
      </c>
      <c r="AL223" s="66">
        <f>+VLOOKUP(AK223,LISTAS!$A$921:$C$989,2,0)</f>
        <v>79047298</v>
      </c>
      <c r="AM223" s="66">
        <f>+VLOOKUP(AK223,LISTAS!$A$921:$C$989,3,0)</f>
        <v>8</v>
      </c>
      <c r="AN223" s="65">
        <v>45698</v>
      </c>
      <c r="AO223" s="66">
        <v>26725</v>
      </c>
      <c r="AP223" s="65">
        <v>45699</v>
      </c>
      <c r="AQ223" s="68" t="s">
        <v>93</v>
      </c>
      <c r="AR223" s="181" t="s">
        <v>94</v>
      </c>
      <c r="AS223" s="65">
        <v>45700</v>
      </c>
      <c r="AT223" s="66" t="s">
        <v>95</v>
      </c>
      <c r="AU223" s="66" t="s">
        <v>2135</v>
      </c>
      <c r="AV223" s="65">
        <v>45699</v>
      </c>
      <c r="AW223" s="65">
        <v>45700</v>
      </c>
      <c r="AX223" s="66" t="s">
        <v>97</v>
      </c>
      <c r="AY223" s="65">
        <v>45700</v>
      </c>
      <c r="AZ223" s="66"/>
      <c r="BA223" s="72"/>
      <c r="BB223" s="72"/>
      <c r="BC223" s="72"/>
      <c r="BD223" s="88"/>
      <c r="BE223" s="73"/>
      <c r="BF223" s="71"/>
      <c r="BG223" s="71"/>
      <c r="BH223" s="66">
        <f>AI223+BF223</f>
        <v>300</v>
      </c>
      <c r="BI223" s="87">
        <f>+AH223+BG223</f>
        <v>110500000</v>
      </c>
      <c r="BJ223" s="86">
        <f t="shared" si="12"/>
        <v>11050000</v>
      </c>
      <c r="BK223" s="65">
        <v>46002</v>
      </c>
      <c r="BP223" s="67">
        <f>NETWORKDAYS.INTL(E223,AN223,1,Hoja1!C203:C220)-1</f>
        <v>4</v>
      </c>
      <c r="BR223" s="69" t="b">
        <f t="shared" si="13"/>
        <v>0</v>
      </c>
    </row>
    <row r="224" spans="1:70" s="70" customFormat="1" ht="150" customHeight="1">
      <c r="A224" s="62">
        <v>222</v>
      </c>
      <c r="B224" s="63" t="s">
        <v>2136</v>
      </c>
      <c r="C224" s="60" t="s">
        <v>2137</v>
      </c>
      <c r="D224" s="51" t="s">
        <v>2138</v>
      </c>
      <c r="E224" s="52">
        <v>45692</v>
      </c>
      <c r="F224" s="51" t="s">
        <v>73</v>
      </c>
      <c r="G224" s="66">
        <v>70131700</v>
      </c>
      <c r="H224" s="51" t="s">
        <v>74</v>
      </c>
      <c r="I224" s="51" t="s">
        <v>75</v>
      </c>
      <c r="J224" s="51" t="s">
        <v>76</v>
      </c>
      <c r="K224" s="51" t="s">
        <v>209</v>
      </c>
      <c r="L224" s="57" t="s">
        <v>538</v>
      </c>
      <c r="M224" s="51" t="s">
        <v>539</v>
      </c>
      <c r="N224" s="51">
        <v>10525</v>
      </c>
      <c r="O224" s="52">
        <v>45662</v>
      </c>
      <c r="P224" s="54" t="s">
        <v>1721</v>
      </c>
      <c r="Q224" s="59" t="s">
        <v>1129</v>
      </c>
      <c r="R224" s="53" t="s">
        <v>81</v>
      </c>
      <c r="S224" s="53" t="s">
        <v>81</v>
      </c>
      <c r="T224" s="53" t="s">
        <v>81</v>
      </c>
      <c r="U224" s="82" t="s">
        <v>2139</v>
      </c>
      <c r="V224" s="55" t="s">
        <v>83</v>
      </c>
      <c r="W224" s="55">
        <v>1026255401</v>
      </c>
      <c r="X224" s="51">
        <v>0</v>
      </c>
      <c r="Y224" s="66" t="s">
        <v>84</v>
      </c>
      <c r="Z224" s="83">
        <v>31905</v>
      </c>
      <c r="AA224" s="84" t="s">
        <v>85</v>
      </c>
      <c r="AB224" s="66" t="s">
        <v>529</v>
      </c>
      <c r="AC224" s="66" t="s">
        <v>2140</v>
      </c>
      <c r="AD224" s="85" t="s">
        <v>2141</v>
      </c>
      <c r="AE224" s="84">
        <v>3142647698</v>
      </c>
      <c r="AF224" s="66" t="s">
        <v>2142</v>
      </c>
      <c r="AG224" s="64" t="s">
        <v>2143</v>
      </c>
      <c r="AH224" s="86">
        <v>104000000</v>
      </c>
      <c r="AI224" s="66">
        <v>300</v>
      </c>
      <c r="AJ224" s="66" t="s">
        <v>91</v>
      </c>
      <c r="AK224" s="66" t="s">
        <v>568</v>
      </c>
      <c r="AL224" s="66">
        <f>+VLOOKUP(AK224,LISTAS!$A$921:$C$989,2,0)</f>
        <v>80202238</v>
      </c>
      <c r="AM224" s="66">
        <f>+VLOOKUP(AK224,LISTAS!$A$921:$C$989,3,0)</f>
        <v>4</v>
      </c>
      <c r="AN224" s="65">
        <v>45698</v>
      </c>
      <c r="AO224" s="66">
        <v>26425</v>
      </c>
      <c r="AP224" s="65">
        <v>45699</v>
      </c>
      <c r="AQ224" s="68" t="s">
        <v>93</v>
      </c>
      <c r="AR224" s="181" t="s">
        <v>94</v>
      </c>
      <c r="AS224" s="65">
        <v>45700</v>
      </c>
      <c r="AT224" s="66" t="s">
        <v>95</v>
      </c>
      <c r="AU224" s="66" t="s">
        <v>2144</v>
      </c>
      <c r="AV224" s="65">
        <v>45698</v>
      </c>
      <c r="AW224" s="65">
        <v>45699</v>
      </c>
      <c r="AX224" s="66" t="s">
        <v>97</v>
      </c>
      <c r="AY224" s="65">
        <v>45700</v>
      </c>
      <c r="AZ224" s="66"/>
      <c r="BA224" s="72"/>
      <c r="BB224" s="72"/>
      <c r="BC224" s="72"/>
      <c r="BD224" s="88"/>
      <c r="BE224" s="73"/>
      <c r="BF224" s="71"/>
      <c r="BG224" s="71"/>
      <c r="BH224" s="66">
        <f>AI224+BF224</f>
        <v>300</v>
      </c>
      <c r="BI224" s="87">
        <f>+AH224+BG224</f>
        <v>104000000</v>
      </c>
      <c r="BJ224" s="86">
        <f t="shared" si="12"/>
        <v>10400000</v>
      </c>
      <c r="BK224" s="65">
        <v>46002</v>
      </c>
      <c r="BP224" s="67">
        <f>NETWORKDAYS.INTL(E224,AN224,1,Hoja1!C204:C221)-1</f>
        <v>4</v>
      </c>
      <c r="BR224" s="69" t="b">
        <f t="shared" si="13"/>
        <v>0</v>
      </c>
    </row>
    <row r="225" spans="1:70" s="70" customFormat="1" ht="150" customHeight="1">
      <c r="A225" s="62">
        <v>223</v>
      </c>
      <c r="B225" s="63" t="s">
        <v>2145</v>
      </c>
      <c r="C225" s="60" t="s">
        <v>2146</v>
      </c>
      <c r="D225" s="51" t="s">
        <v>2147</v>
      </c>
      <c r="E225" s="52">
        <v>45692</v>
      </c>
      <c r="F225" s="51" t="s">
        <v>73</v>
      </c>
      <c r="G225" s="66">
        <v>70131700</v>
      </c>
      <c r="H225" s="51" t="s">
        <v>74</v>
      </c>
      <c r="I225" s="51" t="s">
        <v>75</v>
      </c>
      <c r="J225" s="51" t="s">
        <v>76</v>
      </c>
      <c r="K225" s="51" t="s">
        <v>209</v>
      </c>
      <c r="L225" s="57" t="s">
        <v>538</v>
      </c>
      <c r="M225" s="51" t="s">
        <v>539</v>
      </c>
      <c r="N225" s="51">
        <v>15325</v>
      </c>
      <c r="O225" s="52">
        <v>45662</v>
      </c>
      <c r="P225" s="54" t="s">
        <v>1752</v>
      </c>
      <c r="Q225" s="59" t="s">
        <v>1129</v>
      </c>
      <c r="R225" s="53" t="s">
        <v>81</v>
      </c>
      <c r="S225" s="53" t="s">
        <v>81</v>
      </c>
      <c r="T225" s="53" t="s">
        <v>81</v>
      </c>
      <c r="U225" s="82" t="s">
        <v>2148</v>
      </c>
      <c r="V225" s="55" t="s">
        <v>83</v>
      </c>
      <c r="W225" s="55">
        <v>1128276453</v>
      </c>
      <c r="X225" s="51">
        <v>3</v>
      </c>
      <c r="Y225" s="66" t="s">
        <v>112</v>
      </c>
      <c r="Z225" s="83">
        <v>32496</v>
      </c>
      <c r="AA225" s="84" t="s">
        <v>85</v>
      </c>
      <c r="AB225" s="66" t="s">
        <v>2149</v>
      </c>
      <c r="AC225" s="66" t="s">
        <v>1234</v>
      </c>
      <c r="AD225" s="85" t="s">
        <v>2150</v>
      </c>
      <c r="AE225" s="84">
        <v>3103910522</v>
      </c>
      <c r="AF225" s="66" t="s">
        <v>2151</v>
      </c>
      <c r="AG225" s="64" t="s">
        <v>2152</v>
      </c>
      <c r="AH225" s="86">
        <v>97500000</v>
      </c>
      <c r="AI225" s="66">
        <v>300</v>
      </c>
      <c r="AJ225" s="66" t="s">
        <v>91</v>
      </c>
      <c r="AK225" s="66" t="s">
        <v>1136</v>
      </c>
      <c r="AL225" s="66">
        <f>+VLOOKUP(AK225,LISTAS!$A$921:$C$989,2,0)</f>
        <v>52262603</v>
      </c>
      <c r="AM225" s="66">
        <f>+VLOOKUP(AK225,LISTAS!$A$921:$C$989,3,0)</f>
        <v>4</v>
      </c>
      <c r="AN225" s="65">
        <v>45698</v>
      </c>
      <c r="AO225" s="66">
        <v>26325</v>
      </c>
      <c r="AP225" s="65">
        <v>45699</v>
      </c>
      <c r="AQ225" s="68" t="s">
        <v>93</v>
      </c>
      <c r="AR225" s="181" t="s">
        <v>94</v>
      </c>
      <c r="AS225" s="65">
        <v>45700</v>
      </c>
      <c r="AT225" s="66" t="s">
        <v>95</v>
      </c>
      <c r="AU225" s="66" t="s">
        <v>2153</v>
      </c>
      <c r="AV225" s="65">
        <v>45699</v>
      </c>
      <c r="AW225" s="65">
        <v>45699</v>
      </c>
      <c r="AX225" s="66" t="s">
        <v>97</v>
      </c>
      <c r="AY225" s="65">
        <v>45700</v>
      </c>
      <c r="AZ225" s="66"/>
      <c r="BA225" s="72"/>
      <c r="BB225" s="72"/>
      <c r="BC225" s="72"/>
      <c r="BD225" s="88"/>
      <c r="BE225" s="73"/>
      <c r="BF225" s="71"/>
      <c r="BG225" s="71"/>
      <c r="BH225" s="66">
        <f>AI225+BF225</f>
        <v>300</v>
      </c>
      <c r="BI225" s="87">
        <f>+AH225+BG225</f>
        <v>97500000</v>
      </c>
      <c r="BJ225" s="86">
        <f t="shared" si="12"/>
        <v>9750000</v>
      </c>
      <c r="BK225" s="65">
        <v>46002</v>
      </c>
      <c r="BP225" s="67">
        <f>NETWORKDAYS.INTL(E225,AN225,1,Hoja1!C205:C222)-1</f>
        <v>4</v>
      </c>
      <c r="BR225" s="69" t="b">
        <f t="shared" si="13"/>
        <v>0</v>
      </c>
    </row>
    <row r="226" spans="1:70" s="70" customFormat="1" ht="150" customHeight="1">
      <c r="A226" s="62">
        <v>224</v>
      </c>
      <c r="B226" s="63" t="s">
        <v>2154</v>
      </c>
      <c r="C226" s="60" t="s">
        <v>2155</v>
      </c>
      <c r="D226" s="51" t="s">
        <v>2156</v>
      </c>
      <c r="E226" s="52">
        <v>45692</v>
      </c>
      <c r="F226" s="51" t="s">
        <v>73</v>
      </c>
      <c r="G226" s="66">
        <v>70131700</v>
      </c>
      <c r="H226" s="51" t="s">
        <v>74</v>
      </c>
      <c r="I226" s="51" t="s">
        <v>75</v>
      </c>
      <c r="J226" s="51" t="s">
        <v>76</v>
      </c>
      <c r="K226" s="51" t="s">
        <v>209</v>
      </c>
      <c r="L226" s="57" t="s">
        <v>538</v>
      </c>
      <c r="M226" s="51" t="s">
        <v>539</v>
      </c>
      <c r="N226" s="51">
        <v>14725</v>
      </c>
      <c r="O226" s="52">
        <v>45662</v>
      </c>
      <c r="P226" s="54" t="s">
        <v>1752</v>
      </c>
      <c r="Q226" s="59" t="s">
        <v>540</v>
      </c>
      <c r="R226" s="53" t="s">
        <v>81</v>
      </c>
      <c r="S226" s="53" t="s">
        <v>81</v>
      </c>
      <c r="T226" s="53" t="s">
        <v>81</v>
      </c>
      <c r="U226" s="82" t="s">
        <v>2157</v>
      </c>
      <c r="V226" s="55" t="s">
        <v>83</v>
      </c>
      <c r="W226" s="55">
        <v>1093749677</v>
      </c>
      <c r="X226" s="51">
        <v>0</v>
      </c>
      <c r="Y226" s="66" t="s">
        <v>84</v>
      </c>
      <c r="Z226" s="83">
        <v>32428</v>
      </c>
      <c r="AA226" s="84" t="s">
        <v>85</v>
      </c>
      <c r="AB226" s="66" t="s">
        <v>2158</v>
      </c>
      <c r="AC226" s="66" t="s">
        <v>2159</v>
      </c>
      <c r="AD226" s="85" t="s">
        <v>2160</v>
      </c>
      <c r="AE226" s="84">
        <v>3193221720</v>
      </c>
      <c r="AF226" s="66" t="s">
        <v>2161</v>
      </c>
      <c r="AG226" s="64" t="s">
        <v>2162</v>
      </c>
      <c r="AH226" s="86">
        <v>97500000</v>
      </c>
      <c r="AI226" s="66">
        <v>300</v>
      </c>
      <c r="AJ226" s="66" t="s">
        <v>91</v>
      </c>
      <c r="AK226" s="66" t="s">
        <v>558</v>
      </c>
      <c r="AL226" s="66">
        <f>+VLOOKUP(AK226,LISTAS!$A$921:$C$989,2,0)</f>
        <v>79628392</v>
      </c>
      <c r="AM226" s="66">
        <f>+VLOOKUP(AK226,LISTAS!$A$921:$C$989,3,0)</f>
        <v>6</v>
      </c>
      <c r="AN226" s="65">
        <v>45698</v>
      </c>
      <c r="AO226" s="66">
        <v>26025</v>
      </c>
      <c r="AP226" s="65">
        <v>45699</v>
      </c>
      <c r="AQ226" s="68" t="s">
        <v>93</v>
      </c>
      <c r="AR226" s="181" t="s">
        <v>94</v>
      </c>
      <c r="AS226" s="65">
        <v>45700</v>
      </c>
      <c r="AT226" s="66" t="s">
        <v>95</v>
      </c>
      <c r="AU226" s="66" t="s">
        <v>2163</v>
      </c>
      <c r="AV226" s="65">
        <v>45699</v>
      </c>
      <c r="AW226" s="65">
        <v>45699</v>
      </c>
      <c r="AX226" s="66" t="s">
        <v>97</v>
      </c>
      <c r="AY226" s="65">
        <v>45700</v>
      </c>
      <c r="AZ226" s="66"/>
      <c r="BA226" s="72"/>
      <c r="BB226" s="72"/>
      <c r="BC226" s="72"/>
      <c r="BD226" s="88"/>
      <c r="BE226" s="73"/>
      <c r="BF226" s="71"/>
      <c r="BG226" s="71"/>
      <c r="BH226" s="66">
        <f>AI226+BF226</f>
        <v>300</v>
      </c>
      <c r="BI226" s="87">
        <f>+AH226+BG226</f>
        <v>97500000</v>
      </c>
      <c r="BJ226" s="86">
        <f t="shared" si="12"/>
        <v>9750000</v>
      </c>
      <c r="BK226" s="65">
        <v>46002</v>
      </c>
      <c r="BP226" s="67">
        <f>NETWORKDAYS.INTL(E226,AN226,1,Hoja1!C206:C223)-1</f>
        <v>4</v>
      </c>
      <c r="BR226" s="69" t="b">
        <f t="shared" si="13"/>
        <v>0</v>
      </c>
    </row>
    <row r="227" spans="1:70" s="70" customFormat="1" ht="150" customHeight="1">
      <c r="A227" s="62">
        <v>225</v>
      </c>
      <c r="B227" s="63" t="s">
        <v>2164</v>
      </c>
      <c r="C227" s="60" t="s">
        <v>2165</v>
      </c>
      <c r="D227" s="51" t="s">
        <v>2166</v>
      </c>
      <c r="E227" s="52">
        <v>45692</v>
      </c>
      <c r="F227" s="51" t="s">
        <v>73</v>
      </c>
      <c r="G227" s="66">
        <v>70131700</v>
      </c>
      <c r="H227" s="51" t="s">
        <v>74</v>
      </c>
      <c r="I227" s="51" t="s">
        <v>75</v>
      </c>
      <c r="J227" s="51" t="s">
        <v>76</v>
      </c>
      <c r="K227" s="51" t="s">
        <v>209</v>
      </c>
      <c r="L227" s="57" t="s">
        <v>538</v>
      </c>
      <c r="M227" s="51" t="s">
        <v>539</v>
      </c>
      <c r="N227" s="51">
        <v>18825</v>
      </c>
      <c r="O227" s="52">
        <v>45663</v>
      </c>
      <c r="P227" s="54" t="s">
        <v>1752</v>
      </c>
      <c r="Q227" s="59" t="s">
        <v>540</v>
      </c>
      <c r="R227" s="53" t="s">
        <v>81</v>
      </c>
      <c r="S227" s="53" t="s">
        <v>81</v>
      </c>
      <c r="T227" s="53" t="s">
        <v>81</v>
      </c>
      <c r="U227" s="82" t="s">
        <v>2167</v>
      </c>
      <c r="V227" s="55" t="s">
        <v>83</v>
      </c>
      <c r="W227" s="55">
        <v>1010184995</v>
      </c>
      <c r="X227" s="51">
        <v>1</v>
      </c>
      <c r="Y227" s="66" t="s">
        <v>84</v>
      </c>
      <c r="Z227" s="83">
        <v>32751</v>
      </c>
      <c r="AA227" s="84" t="s">
        <v>85</v>
      </c>
      <c r="AB227" s="66" t="s">
        <v>1046</v>
      </c>
      <c r="AC227" s="66" t="s">
        <v>1699</v>
      </c>
      <c r="AD227" s="85" t="s">
        <v>2168</v>
      </c>
      <c r="AE227" s="84">
        <v>3212155719</v>
      </c>
      <c r="AF227" s="66" t="s">
        <v>2169</v>
      </c>
      <c r="AG227" s="64" t="s">
        <v>2170</v>
      </c>
      <c r="AH227" s="86">
        <v>97500000</v>
      </c>
      <c r="AI227" s="66">
        <v>300</v>
      </c>
      <c r="AJ227" s="66" t="s">
        <v>91</v>
      </c>
      <c r="AK227" s="66" t="s">
        <v>589</v>
      </c>
      <c r="AL227" s="66">
        <f>+VLOOKUP(AK227,LISTAS!$A$921:$C$989,2,0)</f>
        <v>1077142987</v>
      </c>
      <c r="AM227" s="66">
        <f>+VLOOKUP(AK227,LISTAS!$A$921:$C$989,3,0)</f>
        <v>4</v>
      </c>
      <c r="AN227" s="65">
        <v>45698</v>
      </c>
      <c r="AO227" s="66">
        <v>26225</v>
      </c>
      <c r="AP227" s="65">
        <v>45699</v>
      </c>
      <c r="AQ227" s="68" t="s">
        <v>93</v>
      </c>
      <c r="AR227" s="181" t="s">
        <v>94</v>
      </c>
      <c r="AS227" s="65">
        <v>45700</v>
      </c>
      <c r="AT227" s="66" t="s">
        <v>163</v>
      </c>
      <c r="AU227" s="66" t="s">
        <v>2171</v>
      </c>
      <c r="AV227" s="65">
        <v>45699</v>
      </c>
      <c r="AW227" s="65">
        <v>45699</v>
      </c>
      <c r="AX227" s="66" t="s">
        <v>97</v>
      </c>
      <c r="AY227" s="65">
        <v>45700</v>
      </c>
      <c r="AZ227" s="66"/>
      <c r="BA227" s="72"/>
      <c r="BB227" s="72"/>
      <c r="BC227" s="72"/>
      <c r="BD227" s="88"/>
      <c r="BE227" s="73"/>
      <c r="BF227" s="71"/>
      <c r="BG227" s="71"/>
      <c r="BH227" s="66">
        <f>AI227+BF227</f>
        <v>300</v>
      </c>
      <c r="BI227" s="87">
        <f>+AH227+BG227</f>
        <v>97500000</v>
      </c>
      <c r="BJ227" s="86">
        <f t="shared" si="12"/>
        <v>9750000</v>
      </c>
      <c r="BK227" s="65">
        <v>46002</v>
      </c>
      <c r="BP227" s="67">
        <f>NETWORKDAYS.INTL(E227,AN227,1,Hoja1!C207:C224)-1</f>
        <v>4</v>
      </c>
      <c r="BR227" s="69" t="b">
        <f t="shared" si="13"/>
        <v>0</v>
      </c>
    </row>
    <row r="228" spans="1:70" s="70" customFormat="1" ht="150" customHeight="1">
      <c r="A228" s="62">
        <v>226</v>
      </c>
      <c r="B228" s="63" t="s">
        <v>2172</v>
      </c>
      <c r="C228" s="60" t="s">
        <v>2173</v>
      </c>
      <c r="D228" s="51" t="s">
        <v>2174</v>
      </c>
      <c r="E228" s="52">
        <v>45692</v>
      </c>
      <c r="F228" s="51" t="s">
        <v>73</v>
      </c>
      <c r="G228" s="66">
        <v>70131700</v>
      </c>
      <c r="H228" s="51" t="s">
        <v>74</v>
      </c>
      <c r="I228" s="51" t="s">
        <v>75</v>
      </c>
      <c r="J228" s="51" t="s">
        <v>76</v>
      </c>
      <c r="K228" s="51" t="s">
        <v>209</v>
      </c>
      <c r="L228" s="57" t="s">
        <v>538</v>
      </c>
      <c r="M228" s="51" t="s">
        <v>539</v>
      </c>
      <c r="N228" s="51">
        <v>8425</v>
      </c>
      <c r="O228" s="52">
        <v>45662</v>
      </c>
      <c r="P228" s="54" t="s">
        <v>1752</v>
      </c>
      <c r="Q228" s="59" t="s">
        <v>540</v>
      </c>
      <c r="R228" s="53" t="s">
        <v>81</v>
      </c>
      <c r="S228" s="53" t="s">
        <v>81</v>
      </c>
      <c r="T228" s="53" t="s">
        <v>81</v>
      </c>
      <c r="U228" s="82" t="s">
        <v>2175</v>
      </c>
      <c r="V228" s="55" t="s">
        <v>83</v>
      </c>
      <c r="W228" s="55">
        <v>1013609893</v>
      </c>
      <c r="X228" s="51">
        <v>4</v>
      </c>
      <c r="Y228" s="66" t="s">
        <v>84</v>
      </c>
      <c r="Z228" s="83">
        <v>32863</v>
      </c>
      <c r="AA228" s="84" t="s">
        <v>85</v>
      </c>
      <c r="AB228" s="66" t="s">
        <v>1131</v>
      </c>
      <c r="AC228" s="66" t="s">
        <v>1634</v>
      </c>
      <c r="AD228" s="85" t="s">
        <v>2176</v>
      </c>
      <c r="AE228" s="84">
        <v>3057529158</v>
      </c>
      <c r="AF228" s="66" t="s">
        <v>2177</v>
      </c>
      <c r="AG228" s="64" t="s">
        <v>2178</v>
      </c>
      <c r="AH228" s="86">
        <v>97500000</v>
      </c>
      <c r="AI228" s="66">
        <v>300</v>
      </c>
      <c r="AJ228" s="66" t="s">
        <v>91</v>
      </c>
      <c r="AK228" s="66" t="s">
        <v>1662</v>
      </c>
      <c r="AL228" s="66">
        <f>+VLOOKUP(AK228,LISTAS!$A$921:$C$989,2,0)</f>
        <v>64701334</v>
      </c>
      <c r="AM228" s="66">
        <f>+VLOOKUP(AK228,LISTAS!$A$921:$C$989,3,0)</f>
        <v>6</v>
      </c>
      <c r="AN228" s="65">
        <v>45698</v>
      </c>
      <c r="AO228" s="66">
        <v>26525</v>
      </c>
      <c r="AP228" s="65">
        <v>45699</v>
      </c>
      <c r="AQ228" s="68" t="s">
        <v>93</v>
      </c>
      <c r="AR228" s="181" t="s">
        <v>94</v>
      </c>
      <c r="AS228" s="65">
        <v>45700</v>
      </c>
      <c r="AT228" s="66" t="s">
        <v>95</v>
      </c>
      <c r="AU228" s="66" t="s">
        <v>2179</v>
      </c>
      <c r="AV228" s="65">
        <v>45699</v>
      </c>
      <c r="AW228" s="65">
        <v>45699</v>
      </c>
      <c r="AX228" s="66" t="s">
        <v>97</v>
      </c>
      <c r="AY228" s="65">
        <v>45700</v>
      </c>
      <c r="AZ228" s="66"/>
      <c r="BA228" s="72"/>
      <c r="BB228" s="72"/>
      <c r="BC228" s="72"/>
      <c r="BD228" s="88"/>
      <c r="BE228" s="73"/>
      <c r="BF228" s="71"/>
      <c r="BG228" s="71"/>
      <c r="BH228" s="66">
        <f>AI228+BF228</f>
        <v>300</v>
      </c>
      <c r="BI228" s="87">
        <f>+AH228+BG228</f>
        <v>97500000</v>
      </c>
      <c r="BJ228" s="86">
        <f t="shared" si="12"/>
        <v>9750000</v>
      </c>
      <c r="BK228" s="65">
        <v>46002</v>
      </c>
      <c r="BP228" s="67">
        <f>NETWORKDAYS.INTL(E228,AN228,1,Hoja1!C208:C225)-1</f>
        <v>4</v>
      </c>
      <c r="BR228" s="69" t="b">
        <f t="shared" si="13"/>
        <v>0</v>
      </c>
    </row>
    <row r="229" spans="1:70" s="70" customFormat="1" ht="150" customHeight="1">
      <c r="A229" s="62">
        <v>227</v>
      </c>
      <c r="B229" s="63" t="s">
        <v>2180</v>
      </c>
      <c r="C229" s="60" t="s">
        <v>2181</v>
      </c>
      <c r="D229" s="51" t="s">
        <v>2182</v>
      </c>
      <c r="E229" s="52">
        <v>45692</v>
      </c>
      <c r="F229" s="51" t="s">
        <v>73</v>
      </c>
      <c r="G229" s="66">
        <v>70131700</v>
      </c>
      <c r="H229" s="51" t="s">
        <v>74</v>
      </c>
      <c r="I229" s="51" t="s">
        <v>75</v>
      </c>
      <c r="J229" s="51" t="s">
        <v>76</v>
      </c>
      <c r="K229" s="51" t="s">
        <v>209</v>
      </c>
      <c r="L229" s="57" t="s">
        <v>538</v>
      </c>
      <c r="M229" s="51" t="s">
        <v>539</v>
      </c>
      <c r="N229" s="51">
        <v>18925</v>
      </c>
      <c r="O229" s="52">
        <v>45663</v>
      </c>
      <c r="P229" s="54" t="s">
        <v>1752</v>
      </c>
      <c r="Q229" s="59" t="s">
        <v>540</v>
      </c>
      <c r="R229" s="53" t="s">
        <v>81</v>
      </c>
      <c r="S229" s="53" t="s">
        <v>81</v>
      </c>
      <c r="T229" s="53" t="s">
        <v>81</v>
      </c>
      <c r="U229" s="82" t="s">
        <v>2183</v>
      </c>
      <c r="V229" s="55" t="s">
        <v>83</v>
      </c>
      <c r="W229" s="55">
        <v>1057592241</v>
      </c>
      <c r="X229" s="51">
        <v>6</v>
      </c>
      <c r="Y229" s="66" t="s">
        <v>112</v>
      </c>
      <c r="Z229" s="83">
        <v>34094</v>
      </c>
      <c r="AA229" s="84" t="s">
        <v>85</v>
      </c>
      <c r="AB229" s="66" t="s">
        <v>614</v>
      </c>
      <c r="AC229" s="66" t="s">
        <v>2184</v>
      </c>
      <c r="AD229" s="85" t="s">
        <v>2185</v>
      </c>
      <c r="AE229" s="84">
        <v>3212912507</v>
      </c>
      <c r="AF229" s="66" t="s">
        <v>2186</v>
      </c>
      <c r="AG229" s="64" t="s">
        <v>2187</v>
      </c>
      <c r="AH229" s="86">
        <v>97500000</v>
      </c>
      <c r="AI229" s="66">
        <v>300</v>
      </c>
      <c r="AJ229" s="66" t="s">
        <v>91</v>
      </c>
      <c r="AK229" s="66" t="s">
        <v>589</v>
      </c>
      <c r="AL229" s="66">
        <f>+VLOOKUP(AK229,LISTAS!$A$921:$C$989,2,0)</f>
        <v>1077142987</v>
      </c>
      <c r="AM229" s="66">
        <f>+VLOOKUP(AK229,LISTAS!$A$921:$C$989,3,0)</f>
        <v>4</v>
      </c>
      <c r="AN229" s="65">
        <v>45698</v>
      </c>
      <c r="AO229" s="66">
        <v>26125</v>
      </c>
      <c r="AP229" s="65">
        <v>45699</v>
      </c>
      <c r="AQ229" s="68" t="s">
        <v>93</v>
      </c>
      <c r="AR229" s="181" t="s">
        <v>94</v>
      </c>
      <c r="AS229" s="65">
        <v>45700</v>
      </c>
      <c r="AT229" s="66" t="s">
        <v>95</v>
      </c>
      <c r="AU229" s="66" t="s">
        <v>2188</v>
      </c>
      <c r="AV229" s="65">
        <v>45699</v>
      </c>
      <c r="AW229" s="65">
        <v>45700</v>
      </c>
      <c r="AX229" s="66" t="s">
        <v>97</v>
      </c>
      <c r="AY229" s="65">
        <v>45700</v>
      </c>
      <c r="AZ229" s="66"/>
      <c r="BA229" s="72"/>
      <c r="BB229" s="72"/>
      <c r="BC229" s="72"/>
      <c r="BD229" s="88"/>
      <c r="BE229" s="73"/>
      <c r="BF229" s="71"/>
      <c r="BG229" s="71"/>
      <c r="BH229" s="66">
        <f>AI229+BF229</f>
        <v>300</v>
      </c>
      <c r="BI229" s="87">
        <f>+AH229+BG229</f>
        <v>97500000</v>
      </c>
      <c r="BJ229" s="86">
        <f t="shared" si="12"/>
        <v>9750000</v>
      </c>
      <c r="BK229" s="65">
        <v>46002</v>
      </c>
      <c r="BP229" s="67">
        <f>NETWORKDAYS.INTL(E229,AN229,1,Hoja1!C209:C226)-1</f>
        <v>4</v>
      </c>
      <c r="BR229" s="69" t="b">
        <f t="shared" si="13"/>
        <v>0</v>
      </c>
    </row>
    <row r="230" spans="1:70" s="70" customFormat="1" ht="150" customHeight="1">
      <c r="A230" s="62">
        <v>228</v>
      </c>
      <c r="B230" s="63" t="s">
        <v>2189</v>
      </c>
      <c r="C230" s="60" t="s">
        <v>2190</v>
      </c>
      <c r="D230" s="51" t="s">
        <v>2191</v>
      </c>
      <c r="E230" s="52">
        <v>45692</v>
      </c>
      <c r="F230" s="51" t="s">
        <v>73</v>
      </c>
      <c r="G230" s="66">
        <v>70131700</v>
      </c>
      <c r="H230" s="51" t="s">
        <v>74</v>
      </c>
      <c r="I230" s="51" t="s">
        <v>75</v>
      </c>
      <c r="J230" s="51" t="s">
        <v>76</v>
      </c>
      <c r="K230" s="51" t="s">
        <v>209</v>
      </c>
      <c r="L230" s="57" t="s">
        <v>538</v>
      </c>
      <c r="M230" s="51" t="s">
        <v>539</v>
      </c>
      <c r="N230" s="51">
        <v>18925</v>
      </c>
      <c r="O230" s="52">
        <v>45663</v>
      </c>
      <c r="P230" s="54" t="s">
        <v>1752</v>
      </c>
      <c r="Q230" s="59" t="s">
        <v>540</v>
      </c>
      <c r="R230" s="53" t="s">
        <v>81</v>
      </c>
      <c r="S230" s="53" t="s">
        <v>81</v>
      </c>
      <c r="T230" s="53" t="s">
        <v>81</v>
      </c>
      <c r="U230" s="82" t="s">
        <v>2192</v>
      </c>
      <c r="V230" s="55" t="s">
        <v>83</v>
      </c>
      <c r="W230" s="55">
        <v>1020779435</v>
      </c>
      <c r="X230" s="51">
        <v>8</v>
      </c>
      <c r="Y230" s="66" t="s">
        <v>112</v>
      </c>
      <c r="Z230" s="83">
        <v>34004</v>
      </c>
      <c r="AA230" s="84" t="s">
        <v>85</v>
      </c>
      <c r="AB230" s="66" t="s">
        <v>542</v>
      </c>
      <c r="AC230" s="66" t="s">
        <v>1699</v>
      </c>
      <c r="AD230" s="85" t="s">
        <v>2193</v>
      </c>
      <c r="AE230" s="84">
        <v>3182081861</v>
      </c>
      <c r="AF230" s="66" t="s">
        <v>2194</v>
      </c>
      <c r="AG230" s="64" t="s">
        <v>2195</v>
      </c>
      <c r="AH230" s="86">
        <v>97500000</v>
      </c>
      <c r="AI230" s="66">
        <v>300</v>
      </c>
      <c r="AJ230" s="66" t="s">
        <v>91</v>
      </c>
      <c r="AK230" s="66" t="s">
        <v>1069</v>
      </c>
      <c r="AL230" s="66">
        <f>+VLOOKUP(AK230,LISTAS!$A$921:$C$989,2,0)</f>
        <v>79047298</v>
      </c>
      <c r="AM230" s="66">
        <f>+VLOOKUP(AK230,LISTAS!$A$921:$C$989,3,0)</f>
        <v>8</v>
      </c>
      <c r="AN230" s="65">
        <v>45698</v>
      </c>
      <c r="AO230" s="66">
        <v>26625</v>
      </c>
      <c r="AP230" s="65">
        <v>45699</v>
      </c>
      <c r="AQ230" s="68" t="s">
        <v>93</v>
      </c>
      <c r="AR230" s="181" t="s">
        <v>94</v>
      </c>
      <c r="AS230" s="65">
        <v>45700</v>
      </c>
      <c r="AT230" s="66" t="s">
        <v>95</v>
      </c>
      <c r="AU230" s="66" t="s">
        <v>2196</v>
      </c>
      <c r="AV230" s="65">
        <v>45699</v>
      </c>
      <c r="AW230" s="65">
        <v>45699</v>
      </c>
      <c r="AX230" s="66" t="s">
        <v>97</v>
      </c>
      <c r="AY230" s="65">
        <v>45700</v>
      </c>
      <c r="AZ230" s="66"/>
      <c r="BA230" s="72"/>
      <c r="BB230" s="72"/>
      <c r="BC230" s="72"/>
      <c r="BD230" s="88"/>
      <c r="BE230" s="73"/>
      <c r="BF230" s="71"/>
      <c r="BG230" s="71"/>
      <c r="BH230" s="66">
        <f>AI230+BF230</f>
        <v>300</v>
      </c>
      <c r="BI230" s="87">
        <f>+AH230+BG230</f>
        <v>97500000</v>
      </c>
      <c r="BJ230" s="86">
        <f t="shared" si="12"/>
        <v>9750000</v>
      </c>
      <c r="BK230" s="65">
        <v>46002</v>
      </c>
      <c r="BP230" s="67">
        <f>NETWORKDAYS.INTL(E230,AN230,1,Hoja1!C210:C227)-1</f>
        <v>4</v>
      </c>
      <c r="BR230" s="69" t="b">
        <f t="shared" si="13"/>
        <v>0</v>
      </c>
    </row>
    <row r="231" spans="1:70" s="70" customFormat="1" ht="150" customHeight="1">
      <c r="A231" s="62">
        <v>229</v>
      </c>
      <c r="B231" s="63" t="s">
        <v>2197</v>
      </c>
      <c r="C231" s="60" t="s">
        <v>2198</v>
      </c>
      <c r="D231" s="51" t="s">
        <v>2199</v>
      </c>
      <c r="E231" s="52">
        <v>45693</v>
      </c>
      <c r="F231" s="51" t="s">
        <v>73</v>
      </c>
      <c r="G231" s="66">
        <v>70131700</v>
      </c>
      <c r="H231" s="51" t="s">
        <v>74</v>
      </c>
      <c r="I231" s="51" t="s">
        <v>75</v>
      </c>
      <c r="J231" s="51" t="s">
        <v>76</v>
      </c>
      <c r="K231" s="51" t="s">
        <v>298</v>
      </c>
      <c r="L231" s="57" t="s">
        <v>855</v>
      </c>
      <c r="M231" s="51" t="s">
        <v>856</v>
      </c>
      <c r="N231" s="51">
        <v>34325</v>
      </c>
      <c r="O231" s="52">
        <v>45663</v>
      </c>
      <c r="P231" s="54" t="s">
        <v>1777</v>
      </c>
      <c r="Q231" s="59" t="s">
        <v>857</v>
      </c>
      <c r="R231" s="53" t="s">
        <v>81</v>
      </c>
      <c r="S231" s="53" t="s">
        <v>81</v>
      </c>
      <c r="T231" s="53" t="s">
        <v>81</v>
      </c>
      <c r="U231" s="82" t="s">
        <v>2200</v>
      </c>
      <c r="V231" s="55" t="s">
        <v>83</v>
      </c>
      <c r="W231" s="55">
        <v>79436304</v>
      </c>
      <c r="X231" s="51">
        <v>3</v>
      </c>
      <c r="Y231" s="66" t="s">
        <v>112</v>
      </c>
      <c r="Z231" s="83">
        <v>24862</v>
      </c>
      <c r="AA231" s="84" t="s">
        <v>85</v>
      </c>
      <c r="AB231" s="66" t="s">
        <v>1415</v>
      </c>
      <c r="AC231" s="66" t="s">
        <v>2201</v>
      </c>
      <c r="AD231" s="85" t="s">
        <v>2202</v>
      </c>
      <c r="AE231" s="84">
        <v>3206184989</v>
      </c>
      <c r="AF231" s="66" t="s">
        <v>2203</v>
      </c>
      <c r="AG231" s="64" t="s">
        <v>2204</v>
      </c>
      <c r="AH231" s="86">
        <v>48750000</v>
      </c>
      <c r="AI231" s="66">
        <v>150</v>
      </c>
      <c r="AJ231" s="66" t="s">
        <v>91</v>
      </c>
      <c r="AK231" s="66" t="s">
        <v>925</v>
      </c>
      <c r="AL231" s="66">
        <f>+VLOOKUP(AK231,LISTAS!$A$921:$C$989,2,0)</f>
        <v>79806884</v>
      </c>
      <c r="AM231" s="66">
        <f>+VLOOKUP(AK231,LISTAS!$A$921:$C$989,3,0)</f>
        <v>1</v>
      </c>
      <c r="AN231" s="65">
        <v>45698</v>
      </c>
      <c r="AO231" s="66">
        <v>25625</v>
      </c>
      <c r="AP231" s="65">
        <v>45699</v>
      </c>
      <c r="AQ231" s="68" t="s">
        <v>93</v>
      </c>
      <c r="AR231" s="181" t="s">
        <v>94</v>
      </c>
      <c r="AS231" s="65">
        <v>45700</v>
      </c>
      <c r="AT231" s="66" t="s">
        <v>95</v>
      </c>
      <c r="AU231" s="66" t="s">
        <v>2205</v>
      </c>
      <c r="AV231" s="65">
        <v>45699</v>
      </c>
      <c r="AW231" s="65">
        <v>45700</v>
      </c>
      <c r="AX231" s="66" t="s">
        <v>97</v>
      </c>
      <c r="AY231" s="65">
        <v>45700</v>
      </c>
      <c r="AZ231" s="66"/>
      <c r="BA231" s="72"/>
      <c r="BB231" s="72"/>
      <c r="BC231" s="72"/>
      <c r="BD231" s="88"/>
      <c r="BE231" s="73"/>
      <c r="BF231" s="71"/>
      <c r="BG231" s="71"/>
      <c r="BH231" s="66">
        <f>AI231+BF231</f>
        <v>150</v>
      </c>
      <c r="BI231" s="87">
        <f>+AH231+BG231</f>
        <v>48750000</v>
      </c>
      <c r="BJ231" s="86">
        <f t="shared" si="12"/>
        <v>9750000</v>
      </c>
      <c r="BK231" s="65">
        <v>45849</v>
      </c>
      <c r="BP231" s="67">
        <f>NETWORKDAYS.INTL(E231,AN231,1,Hoja1!C211:C228)-1</f>
        <v>3</v>
      </c>
      <c r="BR231" s="69" t="b">
        <f t="shared" si="13"/>
        <v>0</v>
      </c>
    </row>
    <row r="232" spans="1:70" s="70" customFormat="1" ht="150" customHeight="1">
      <c r="A232" s="62">
        <v>230</v>
      </c>
      <c r="B232" s="63" t="s">
        <v>2206</v>
      </c>
      <c r="C232" s="60" t="s">
        <v>2207</v>
      </c>
      <c r="D232" s="51" t="s">
        <v>2208</v>
      </c>
      <c r="E232" s="52">
        <v>45693</v>
      </c>
      <c r="F232" s="51" t="s">
        <v>73</v>
      </c>
      <c r="G232" s="66" t="s">
        <v>837</v>
      </c>
      <c r="H232" s="51" t="s">
        <v>74</v>
      </c>
      <c r="I232" s="51" t="s">
        <v>75</v>
      </c>
      <c r="J232" s="51" t="s">
        <v>76</v>
      </c>
      <c r="K232" s="51" t="s">
        <v>298</v>
      </c>
      <c r="L232" s="57" t="s">
        <v>184</v>
      </c>
      <c r="M232" s="51" t="s">
        <v>456</v>
      </c>
      <c r="N232" s="51">
        <v>21925</v>
      </c>
      <c r="O232" s="52">
        <v>45663</v>
      </c>
      <c r="P232" s="54" t="s">
        <v>2209</v>
      </c>
      <c r="Q232" s="59" t="s">
        <v>789</v>
      </c>
      <c r="R232" s="53" t="s">
        <v>81</v>
      </c>
      <c r="S232" s="53" t="s">
        <v>81</v>
      </c>
      <c r="T232" s="53" t="s">
        <v>81</v>
      </c>
      <c r="U232" s="82" t="s">
        <v>2210</v>
      </c>
      <c r="V232" s="55" t="s">
        <v>83</v>
      </c>
      <c r="W232" s="55">
        <v>80725497</v>
      </c>
      <c r="X232" s="51">
        <v>1</v>
      </c>
      <c r="Y232" s="66" t="s">
        <v>112</v>
      </c>
      <c r="Z232" s="83">
        <v>30034</v>
      </c>
      <c r="AA232" s="84" t="s">
        <v>85</v>
      </c>
      <c r="AB232" s="66" t="s">
        <v>434</v>
      </c>
      <c r="AC232" s="66" t="s">
        <v>1699</v>
      </c>
      <c r="AD232" s="85" t="s">
        <v>2211</v>
      </c>
      <c r="AE232" s="84">
        <v>3005781976</v>
      </c>
      <c r="AF232" s="66" t="s">
        <v>2212</v>
      </c>
      <c r="AG232" s="64" t="s">
        <v>2213</v>
      </c>
      <c r="AH232" s="86">
        <v>123500000</v>
      </c>
      <c r="AI232" s="66">
        <v>300</v>
      </c>
      <c r="AJ232" s="66" t="s">
        <v>91</v>
      </c>
      <c r="AK232" s="66" t="s">
        <v>1930</v>
      </c>
      <c r="AL232" s="66">
        <f>+VLOOKUP(AK232,LISTAS!$A$921:$C$989,2,0)</f>
        <v>1032412499</v>
      </c>
      <c r="AM232" s="66">
        <f>+VLOOKUP(AK232,LISTAS!$A$921:$C$989,3,0)</f>
        <v>7</v>
      </c>
      <c r="AN232" s="65">
        <v>45698</v>
      </c>
      <c r="AO232" s="66">
        <v>25625</v>
      </c>
      <c r="AP232" s="65">
        <v>45699</v>
      </c>
      <c r="AQ232" s="68" t="s">
        <v>93</v>
      </c>
      <c r="AR232" s="181" t="s">
        <v>94</v>
      </c>
      <c r="AS232" s="65">
        <v>45700</v>
      </c>
      <c r="AT232" s="66" t="s">
        <v>95</v>
      </c>
      <c r="AU232" s="66" t="s">
        <v>2214</v>
      </c>
      <c r="AV232" s="65">
        <v>45700</v>
      </c>
      <c r="AW232" s="65">
        <v>45700</v>
      </c>
      <c r="AX232" s="66" t="s">
        <v>97</v>
      </c>
      <c r="AY232" s="65">
        <v>45700</v>
      </c>
      <c r="AZ232" s="66"/>
      <c r="BA232" s="72"/>
      <c r="BB232" s="72"/>
      <c r="BC232" s="72"/>
      <c r="BD232" s="88"/>
      <c r="BE232" s="73"/>
      <c r="BF232" s="71"/>
      <c r="BG232" s="71"/>
      <c r="BH232" s="66">
        <f>AI232+BF232</f>
        <v>300</v>
      </c>
      <c r="BI232" s="87">
        <f>+AH232+BG232</f>
        <v>123500000</v>
      </c>
      <c r="BJ232" s="86">
        <f t="shared" si="12"/>
        <v>12350000</v>
      </c>
      <c r="BK232" s="65">
        <v>46002</v>
      </c>
      <c r="BP232" s="67">
        <f>NETWORKDAYS.INTL(E232,AN232,1,Hoja1!C212:C229)-1</f>
        <v>3</v>
      </c>
      <c r="BR232" s="69" t="b">
        <f t="shared" si="13"/>
        <v>0</v>
      </c>
    </row>
    <row r="233" spans="1:70" s="70" customFormat="1" ht="150" customHeight="1">
      <c r="A233" s="62">
        <v>231</v>
      </c>
      <c r="B233" s="63" t="s">
        <v>2215</v>
      </c>
      <c r="C233" s="60" t="s">
        <v>2216</v>
      </c>
      <c r="D233" s="51" t="s">
        <v>2217</v>
      </c>
      <c r="E233" s="52">
        <v>45692</v>
      </c>
      <c r="F233" s="51" t="s">
        <v>73</v>
      </c>
      <c r="G233" s="66" t="s">
        <v>2218</v>
      </c>
      <c r="H233" s="51" t="s">
        <v>74</v>
      </c>
      <c r="I233" s="51" t="s">
        <v>75</v>
      </c>
      <c r="J233" s="51" t="s">
        <v>76</v>
      </c>
      <c r="K233" s="51" t="s">
        <v>183</v>
      </c>
      <c r="L233" s="57" t="s">
        <v>612</v>
      </c>
      <c r="M233" s="51" t="s">
        <v>79</v>
      </c>
      <c r="N233" s="51">
        <v>41125</v>
      </c>
      <c r="O233" s="52">
        <v>45663</v>
      </c>
      <c r="P233" s="54" t="s">
        <v>2219</v>
      </c>
      <c r="Q233" s="59" t="s">
        <v>80</v>
      </c>
      <c r="R233" s="53" t="s">
        <v>81</v>
      </c>
      <c r="S233" s="53" t="s">
        <v>81</v>
      </c>
      <c r="T233" s="53" t="s">
        <v>81</v>
      </c>
      <c r="U233" s="82" t="s">
        <v>2220</v>
      </c>
      <c r="V233" s="55" t="s">
        <v>83</v>
      </c>
      <c r="W233" s="55">
        <v>79747190</v>
      </c>
      <c r="X233" s="51">
        <v>5</v>
      </c>
      <c r="Y233" s="66" t="s">
        <v>112</v>
      </c>
      <c r="Z233" s="83">
        <v>28251</v>
      </c>
      <c r="AA233" s="84" t="s">
        <v>85</v>
      </c>
      <c r="AB233" s="66" t="s">
        <v>1253</v>
      </c>
      <c r="AC233" s="66" t="s">
        <v>1699</v>
      </c>
      <c r="AD233" s="85" t="s">
        <v>2221</v>
      </c>
      <c r="AE233" s="84">
        <v>3115846147</v>
      </c>
      <c r="AF233" s="66" t="s">
        <v>2222</v>
      </c>
      <c r="AG233" s="64" t="s">
        <v>2223</v>
      </c>
      <c r="AH233" s="86">
        <v>68250000</v>
      </c>
      <c r="AI233" s="66">
        <v>315</v>
      </c>
      <c r="AJ233" s="66" t="s">
        <v>91</v>
      </c>
      <c r="AK233" s="66" t="s">
        <v>618</v>
      </c>
      <c r="AL233" s="66">
        <f>+VLOOKUP(AK233,LISTAS!$A$921:$C$989,2,0)</f>
        <v>52153551</v>
      </c>
      <c r="AM233" s="66">
        <f>+VLOOKUP(AK233,LISTAS!$A$921:$C$989,3,0)</f>
        <v>2</v>
      </c>
      <c r="AN233" s="65">
        <v>45698</v>
      </c>
      <c r="AO233" s="66">
        <v>25925</v>
      </c>
      <c r="AP233" s="65">
        <v>45699</v>
      </c>
      <c r="AQ233" s="68" t="s">
        <v>93</v>
      </c>
      <c r="AR233" s="181" t="s">
        <v>94</v>
      </c>
      <c r="AS233" s="65">
        <v>45700</v>
      </c>
      <c r="AT233" s="66" t="s">
        <v>95</v>
      </c>
      <c r="AU233" s="66" t="s">
        <v>2224</v>
      </c>
      <c r="AV233" s="65">
        <v>45699</v>
      </c>
      <c r="AW233" s="65">
        <v>45699</v>
      </c>
      <c r="AX233" s="66" t="s">
        <v>97</v>
      </c>
      <c r="AY233" s="65">
        <v>45700</v>
      </c>
      <c r="AZ233" s="66"/>
      <c r="BA233" s="72"/>
      <c r="BB233" s="72"/>
      <c r="BC233" s="72"/>
      <c r="BD233" s="88"/>
      <c r="BE233" s="73"/>
      <c r="BF233" s="71"/>
      <c r="BG233" s="71"/>
      <c r="BH233" s="66">
        <f>AI233+BF233</f>
        <v>315</v>
      </c>
      <c r="BI233" s="87">
        <f>+AH233+BG233</f>
        <v>68250000</v>
      </c>
      <c r="BJ233" s="86">
        <f t="shared" si="12"/>
        <v>6500000</v>
      </c>
      <c r="BK233" s="65">
        <v>46017</v>
      </c>
      <c r="BP233" s="67">
        <f>NETWORKDAYS.INTL(E233,AN233,1,Hoja1!C213:C230)-1</f>
        <v>4</v>
      </c>
      <c r="BR233" s="69" t="b">
        <f t="shared" si="13"/>
        <v>0</v>
      </c>
    </row>
    <row r="234" spans="1:70" s="70" customFormat="1" ht="150" customHeight="1">
      <c r="A234" s="62">
        <v>232</v>
      </c>
      <c r="B234" s="63" t="s">
        <v>2225</v>
      </c>
      <c r="C234" s="60" t="s">
        <v>2226</v>
      </c>
      <c r="D234" s="51" t="s">
        <v>2227</v>
      </c>
      <c r="E234" s="52">
        <v>45691</v>
      </c>
      <c r="F234" s="51" t="s">
        <v>73</v>
      </c>
      <c r="G234" s="66" t="s">
        <v>455</v>
      </c>
      <c r="H234" s="51" t="s">
        <v>74</v>
      </c>
      <c r="I234" s="51" t="s">
        <v>75</v>
      </c>
      <c r="J234" s="51" t="s">
        <v>76</v>
      </c>
      <c r="K234" s="51" t="s">
        <v>248</v>
      </c>
      <c r="L234" s="57" t="s">
        <v>184</v>
      </c>
      <c r="M234" s="51" t="s">
        <v>185</v>
      </c>
      <c r="N234" s="51">
        <v>20125</v>
      </c>
      <c r="O234" s="52">
        <v>45663</v>
      </c>
      <c r="P234" s="54" t="s">
        <v>2049</v>
      </c>
      <c r="Q234" s="119" t="s">
        <v>477</v>
      </c>
      <c r="R234" s="53" t="s">
        <v>81</v>
      </c>
      <c r="S234" s="53" t="s">
        <v>81</v>
      </c>
      <c r="T234" s="53" t="s">
        <v>81</v>
      </c>
      <c r="U234" s="82" t="s">
        <v>2228</v>
      </c>
      <c r="V234" s="55" t="s">
        <v>83</v>
      </c>
      <c r="W234" s="55">
        <v>1070010335</v>
      </c>
      <c r="X234" s="51">
        <v>0</v>
      </c>
      <c r="Y234" s="66" t="s">
        <v>84</v>
      </c>
      <c r="Z234" s="83">
        <v>33365</v>
      </c>
      <c r="AA234" s="84" t="s">
        <v>85</v>
      </c>
      <c r="AB234" s="66" t="s">
        <v>188</v>
      </c>
      <c r="AC234" s="66" t="s">
        <v>1699</v>
      </c>
      <c r="AD234" s="85" t="s">
        <v>2229</v>
      </c>
      <c r="AE234" s="84">
        <v>3108285170</v>
      </c>
      <c r="AF234" s="66" t="s">
        <v>2230</v>
      </c>
      <c r="AG234" s="64" t="s">
        <v>2053</v>
      </c>
      <c r="AH234" s="86">
        <v>51187500</v>
      </c>
      <c r="AI234" s="66">
        <v>315</v>
      </c>
      <c r="AJ234" s="66" t="s">
        <v>91</v>
      </c>
      <c r="AK234" s="66" t="s">
        <v>802</v>
      </c>
      <c r="AL234" s="66">
        <f>+VLOOKUP(AK234,LISTAS!$A$921:$C$989,2,0)</f>
        <v>35262244</v>
      </c>
      <c r="AM234" s="66">
        <f>+VLOOKUP(AK234,LISTAS!$A$921:$C$989,3,0)</f>
        <v>1</v>
      </c>
      <c r="AN234" s="65">
        <v>45699</v>
      </c>
      <c r="AO234" s="66">
        <v>27225</v>
      </c>
      <c r="AP234" s="65">
        <v>45699</v>
      </c>
      <c r="AQ234" s="68" t="s">
        <v>93</v>
      </c>
      <c r="AR234" s="181" t="s">
        <v>94</v>
      </c>
      <c r="AS234" s="65">
        <v>45700</v>
      </c>
      <c r="AT234" s="66" t="s">
        <v>95</v>
      </c>
      <c r="AU234" s="66" t="s">
        <v>2231</v>
      </c>
      <c r="AV234" s="65">
        <v>45700</v>
      </c>
      <c r="AW234" s="65">
        <v>45700</v>
      </c>
      <c r="AX234" s="66" t="s">
        <v>97</v>
      </c>
      <c r="AY234" s="65">
        <v>45700</v>
      </c>
      <c r="AZ234" s="66"/>
      <c r="BA234" s="72"/>
      <c r="BB234" s="72"/>
      <c r="BC234" s="72"/>
      <c r="BD234" s="88"/>
      <c r="BE234" s="73"/>
      <c r="BF234" s="71"/>
      <c r="BG234" s="71"/>
      <c r="BH234" s="66">
        <f>AI234+BF234</f>
        <v>315</v>
      </c>
      <c r="BI234" s="87">
        <f>+AH234+BG234</f>
        <v>51187500</v>
      </c>
      <c r="BJ234" s="86">
        <f t="shared" si="12"/>
        <v>4875000</v>
      </c>
      <c r="BK234" s="65">
        <v>45747</v>
      </c>
      <c r="BP234" s="67">
        <f>NETWORKDAYS.INTL(E234,AN234,1,Hoja1!C214:C231)-1</f>
        <v>6</v>
      </c>
      <c r="BQ234" s="66" t="s">
        <v>953</v>
      </c>
      <c r="BR234" s="69" t="b">
        <f t="shared" si="13"/>
        <v>0</v>
      </c>
    </row>
    <row r="235" spans="1:70" s="70" customFormat="1" ht="150" customHeight="1">
      <c r="A235" s="66" t="s">
        <v>2232</v>
      </c>
      <c r="B235" s="63" t="s">
        <v>2225</v>
      </c>
      <c r="C235" s="60" t="s">
        <v>2226</v>
      </c>
      <c r="D235" s="51" t="s">
        <v>2233</v>
      </c>
      <c r="E235" s="52">
        <v>45743</v>
      </c>
      <c r="F235" s="51" t="s">
        <v>405</v>
      </c>
      <c r="G235" s="66" t="s">
        <v>455</v>
      </c>
      <c r="H235" s="51" t="s">
        <v>74</v>
      </c>
      <c r="I235" s="51" t="s">
        <v>75</v>
      </c>
      <c r="J235" s="51" t="s">
        <v>76</v>
      </c>
      <c r="K235" s="51" t="s">
        <v>183</v>
      </c>
      <c r="L235" s="57" t="s">
        <v>184</v>
      </c>
      <c r="M235" s="51" t="s">
        <v>185</v>
      </c>
      <c r="N235" s="51">
        <v>20125</v>
      </c>
      <c r="O235" s="52">
        <v>45663</v>
      </c>
      <c r="P235" s="54" t="s">
        <v>2049</v>
      </c>
      <c r="Q235" s="119" t="s">
        <v>477</v>
      </c>
      <c r="R235" s="53" t="s">
        <v>81</v>
      </c>
      <c r="S235" s="53" t="s">
        <v>81</v>
      </c>
      <c r="T235" s="53" t="s">
        <v>81</v>
      </c>
      <c r="U235" s="82" t="s">
        <v>2234</v>
      </c>
      <c r="V235" s="55" t="s">
        <v>83</v>
      </c>
      <c r="W235" s="55">
        <v>1074486367</v>
      </c>
      <c r="X235" s="51">
        <v>3</v>
      </c>
      <c r="Y235" s="66" t="s">
        <v>84</v>
      </c>
      <c r="Z235" s="83">
        <v>32924</v>
      </c>
      <c r="AA235" s="84" t="s">
        <v>85</v>
      </c>
      <c r="AB235" s="66" t="s">
        <v>188</v>
      </c>
      <c r="AC235" s="66" t="s">
        <v>87</v>
      </c>
      <c r="AD235" s="85" t="s">
        <v>2235</v>
      </c>
      <c r="AE235" s="84">
        <v>3105636901</v>
      </c>
      <c r="AF235" s="66" t="s">
        <v>2230</v>
      </c>
      <c r="AG235" s="64" t="s">
        <v>2053</v>
      </c>
      <c r="AH235" s="86">
        <v>43225000</v>
      </c>
      <c r="AI235" s="66">
        <v>266</v>
      </c>
      <c r="AJ235" s="66" t="s">
        <v>91</v>
      </c>
      <c r="AK235" s="66" t="s">
        <v>802</v>
      </c>
      <c r="AL235" s="66">
        <f>+VLOOKUP(AK235,LISTAS!$A$921:$C$989,2,0)</f>
        <v>35262244</v>
      </c>
      <c r="AM235" s="66">
        <f>+VLOOKUP(AK235,LISTAS!$A$921:$C$989,3,0)</f>
        <v>1</v>
      </c>
      <c r="AN235" s="65">
        <v>45748</v>
      </c>
      <c r="AO235" s="66">
        <v>27225</v>
      </c>
      <c r="AP235" s="65">
        <v>45699</v>
      </c>
      <c r="AQ235" s="68" t="s">
        <v>93</v>
      </c>
      <c r="AR235" s="181" t="s">
        <v>94</v>
      </c>
      <c r="AS235" s="65">
        <v>45748</v>
      </c>
      <c r="AT235" s="66" t="s">
        <v>95</v>
      </c>
      <c r="AU235" s="66" t="s">
        <v>2236</v>
      </c>
      <c r="AV235" s="65">
        <v>45748</v>
      </c>
      <c r="AW235" s="65">
        <v>45748</v>
      </c>
      <c r="AX235" s="66" t="s">
        <v>97</v>
      </c>
      <c r="AY235" s="65">
        <v>45748</v>
      </c>
      <c r="AZ235" s="66"/>
      <c r="BA235" s="72"/>
      <c r="BB235" s="189">
        <v>45744</v>
      </c>
      <c r="BC235" s="72"/>
      <c r="BD235" s="88"/>
      <c r="BE235" s="73"/>
      <c r="BF235" s="71"/>
      <c r="BG235" s="71"/>
      <c r="BH235" s="66">
        <f>AI235+BF235</f>
        <v>266</v>
      </c>
      <c r="BI235" s="87">
        <f>+AH235+BG235</f>
        <v>43225000</v>
      </c>
      <c r="BJ235" s="86">
        <f t="shared" ref="BJ235" si="14">+BI235/(BH235/30)</f>
        <v>4875000</v>
      </c>
      <c r="BK235" s="65">
        <v>45803</v>
      </c>
      <c r="BP235" s="67">
        <f>NETWORKDAYS.INTL(E235,AN235,1,Hoja1!C215:C232)-1</f>
        <v>3</v>
      </c>
      <c r="BR235" s="69" t="b">
        <f t="shared" si="13"/>
        <v>0</v>
      </c>
    </row>
    <row r="236" spans="1:70" s="70" customFormat="1" ht="150" customHeight="1">
      <c r="A236" s="66" t="s">
        <v>2232</v>
      </c>
      <c r="B236" s="63" t="s">
        <v>2225</v>
      </c>
      <c r="C236" s="60" t="s">
        <v>2226</v>
      </c>
      <c r="D236" s="51" t="s">
        <v>2237</v>
      </c>
      <c r="E236" s="52">
        <v>45803</v>
      </c>
      <c r="F236" s="51" t="s">
        <v>405</v>
      </c>
      <c r="G236" s="66" t="s">
        <v>455</v>
      </c>
      <c r="H236" s="51" t="s">
        <v>74</v>
      </c>
      <c r="I236" s="51" t="s">
        <v>75</v>
      </c>
      <c r="J236" s="51" t="s">
        <v>76</v>
      </c>
      <c r="K236" s="51" t="s">
        <v>248</v>
      </c>
      <c r="L236" s="57" t="s">
        <v>184</v>
      </c>
      <c r="M236" s="51" t="s">
        <v>185</v>
      </c>
      <c r="N236" s="51">
        <v>20125</v>
      </c>
      <c r="O236" s="52">
        <v>45663</v>
      </c>
      <c r="P236" s="54" t="s">
        <v>2049</v>
      </c>
      <c r="Q236" s="119" t="s">
        <v>477</v>
      </c>
      <c r="R236" s="53" t="s">
        <v>406</v>
      </c>
      <c r="S236" s="53" t="s">
        <v>406</v>
      </c>
      <c r="T236" s="53" t="s">
        <v>81</v>
      </c>
      <c r="U236" s="82" t="s">
        <v>2238</v>
      </c>
      <c r="V236" s="55" t="s">
        <v>83</v>
      </c>
      <c r="W236" s="55">
        <v>1000250723</v>
      </c>
      <c r="X236" s="51">
        <v>1</v>
      </c>
      <c r="Y236" s="66" t="s">
        <v>84</v>
      </c>
      <c r="Z236" s="83">
        <v>36822</v>
      </c>
      <c r="AA236" s="84" t="s">
        <v>85</v>
      </c>
      <c r="AB236" s="66" t="s">
        <v>188</v>
      </c>
      <c r="AC236" s="66" t="s">
        <v>87</v>
      </c>
      <c r="AD236" s="109" t="s">
        <v>2239</v>
      </c>
      <c r="AE236" s="84">
        <v>3222331244</v>
      </c>
      <c r="AF236" s="66" t="s">
        <v>2230</v>
      </c>
      <c r="AG236" s="64" t="s">
        <v>2053</v>
      </c>
      <c r="AH236" s="86">
        <v>34125000</v>
      </c>
      <c r="AI236" s="66">
        <v>210</v>
      </c>
      <c r="AJ236" s="66" t="s">
        <v>91</v>
      </c>
      <c r="AK236" s="66" t="s">
        <v>802</v>
      </c>
      <c r="AL236" s="66">
        <f>+VLOOKUP(AK236,LISTAS!$A$921:$C$989,2,0)</f>
        <v>35262244</v>
      </c>
      <c r="AM236" s="66">
        <f>+VLOOKUP(AK236,LISTAS!$A$921:$C$989,3,0)</f>
        <v>1</v>
      </c>
      <c r="AN236" s="65">
        <v>45804</v>
      </c>
      <c r="AO236" s="66">
        <v>27225</v>
      </c>
      <c r="AP236" s="65">
        <v>45699</v>
      </c>
      <c r="AQ236" s="68" t="s">
        <v>93</v>
      </c>
      <c r="AR236" s="181" t="s">
        <v>194</v>
      </c>
      <c r="AS236" s="65">
        <v>45805</v>
      </c>
      <c r="AT236" s="66" t="s">
        <v>95</v>
      </c>
      <c r="AU236" s="66" t="s">
        <v>2240</v>
      </c>
      <c r="AV236" s="65">
        <v>45804</v>
      </c>
      <c r="AW236" s="65">
        <v>45805</v>
      </c>
      <c r="AX236" s="66" t="s">
        <v>97</v>
      </c>
      <c r="AY236" s="65">
        <v>45804</v>
      </c>
      <c r="AZ236" s="66"/>
      <c r="BA236" s="72"/>
      <c r="BB236" s="190">
        <v>45803</v>
      </c>
      <c r="BC236" s="72"/>
      <c r="BD236" s="88"/>
      <c r="BE236" s="73"/>
      <c r="BF236" s="71"/>
      <c r="BG236" s="71"/>
      <c r="BH236" s="66">
        <f>AI236+BF236</f>
        <v>210</v>
      </c>
      <c r="BI236" s="87">
        <f>+AH236+BG236</f>
        <v>34125000</v>
      </c>
      <c r="BJ236" s="86">
        <f t="shared" ref="BJ236" si="15">+BI236/(BH236/30)</f>
        <v>4875000</v>
      </c>
      <c r="BK236" s="65">
        <v>46017</v>
      </c>
      <c r="BP236" s="67">
        <f>NETWORKDAYS.INTL(E236,AN236,1,Hoja1!C216:C233)-1</f>
        <v>1</v>
      </c>
      <c r="BR236" s="69" t="b">
        <f t="shared" si="13"/>
        <v>0</v>
      </c>
    </row>
    <row r="237" spans="1:70" s="70" customFormat="1" ht="150" customHeight="1">
      <c r="A237" s="62">
        <v>233</v>
      </c>
      <c r="B237" s="63" t="s">
        <v>2241</v>
      </c>
      <c r="C237" s="60" t="s">
        <v>2242</v>
      </c>
      <c r="D237" s="51" t="s">
        <v>2243</v>
      </c>
      <c r="E237" s="52">
        <v>45692</v>
      </c>
      <c r="F237" s="51" t="s">
        <v>73</v>
      </c>
      <c r="G237" s="66" t="s">
        <v>779</v>
      </c>
      <c r="H237" s="51" t="s">
        <v>74</v>
      </c>
      <c r="I237" s="51" t="s">
        <v>75</v>
      </c>
      <c r="J237" s="51" t="s">
        <v>76</v>
      </c>
      <c r="K237" s="51" t="s">
        <v>183</v>
      </c>
      <c r="L237" s="57" t="s">
        <v>612</v>
      </c>
      <c r="M237" s="51" t="s">
        <v>79</v>
      </c>
      <c r="N237" s="51">
        <v>25825</v>
      </c>
      <c r="O237" s="52">
        <v>45663</v>
      </c>
      <c r="P237" s="54" t="s">
        <v>1808</v>
      </c>
      <c r="Q237" s="59" t="s">
        <v>80</v>
      </c>
      <c r="R237" s="53" t="s">
        <v>81</v>
      </c>
      <c r="S237" s="53" t="s">
        <v>81</v>
      </c>
      <c r="T237" s="53" t="s">
        <v>81</v>
      </c>
      <c r="U237" s="82" t="s">
        <v>2244</v>
      </c>
      <c r="V237" s="55" t="s">
        <v>83</v>
      </c>
      <c r="W237" s="55">
        <v>52816920</v>
      </c>
      <c r="X237" s="51">
        <v>3</v>
      </c>
      <c r="Y237" s="66" t="s">
        <v>84</v>
      </c>
      <c r="Z237" s="83">
        <v>29964</v>
      </c>
      <c r="AA237" s="84" t="s">
        <v>85</v>
      </c>
      <c r="AB237" s="66" t="s">
        <v>1253</v>
      </c>
      <c r="AC237" s="66" t="s">
        <v>1699</v>
      </c>
      <c r="AD237" s="85" t="s">
        <v>2245</v>
      </c>
      <c r="AE237" s="84">
        <v>3176990991</v>
      </c>
      <c r="AF237" s="66" t="s">
        <v>2246</v>
      </c>
      <c r="AG237" s="64" t="s">
        <v>2247</v>
      </c>
      <c r="AH237" s="86">
        <v>58500000</v>
      </c>
      <c r="AI237" s="66">
        <v>300</v>
      </c>
      <c r="AJ237" s="66" t="s">
        <v>91</v>
      </c>
      <c r="AK237" s="66" t="s">
        <v>618</v>
      </c>
      <c r="AL237" s="66">
        <f>+VLOOKUP(AK237,LISTAS!$A$921:$C$989,2,0)</f>
        <v>52153551</v>
      </c>
      <c r="AM237" s="66">
        <f>+VLOOKUP(AK237,LISTAS!$A$921:$C$989,3,0)</f>
        <v>2</v>
      </c>
      <c r="AN237" s="65">
        <v>45699</v>
      </c>
      <c r="AO237" s="66">
        <v>26925</v>
      </c>
      <c r="AP237" s="65">
        <v>45699</v>
      </c>
      <c r="AQ237" s="68" t="s">
        <v>93</v>
      </c>
      <c r="AR237" s="181" t="s">
        <v>94</v>
      </c>
      <c r="AS237" s="65">
        <v>45700</v>
      </c>
      <c r="AT237" s="66" t="s">
        <v>95</v>
      </c>
      <c r="AU237" s="66" t="s">
        <v>2248</v>
      </c>
      <c r="AV237" s="65">
        <v>45699</v>
      </c>
      <c r="AW237" s="65">
        <v>45699</v>
      </c>
      <c r="AX237" s="66" t="s">
        <v>97</v>
      </c>
      <c r="AY237" s="65">
        <v>45700</v>
      </c>
      <c r="AZ237" s="66"/>
      <c r="BA237" s="72"/>
      <c r="BB237" s="72"/>
      <c r="BC237" s="72"/>
      <c r="BD237" s="88"/>
      <c r="BE237" s="73"/>
      <c r="BF237" s="71"/>
      <c r="BG237" s="71"/>
      <c r="BH237" s="66">
        <f>AI237+BF237</f>
        <v>300</v>
      </c>
      <c r="BI237" s="87">
        <f>+AH237+BG237</f>
        <v>58500000</v>
      </c>
      <c r="BJ237" s="86">
        <f t="shared" si="12"/>
        <v>5850000</v>
      </c>
      <c r="BK237" s="65">
        <v>46002</v>
      </c>
      <c r="BP237" s="67">
        <f>NETWORKDAYS.INTL(E237,AN237,1,Hoja1!C215:C232)-1</f>
        <v>5</v>
      </c>
      <c r="BR237" s="69" t="b">
        <f t="shared" si="13"/>
        <v>0</v>
      </c>
    </row>
    <row r="238" spans="1:70" s="70" customFormat="1" ht="150" customHeight="1">
      <c r="A238" s="62">
        <v>234</v>
      </c>
      <c r="B238" s="63" t="s">
        <v>2249</v>
      </c>
      <c r="C238" s="60" t="s">
        <v>2250</v>
      </c>
      <c r="D238" s="51" t="s">
        <v>2251</v>
      </c>
      <c r="E238" s="52">
        <v>45693</v>
      </c>
      <c r="F238" s="51" t="s">
        <v>73</v>
      </c>
      <c r="G238" s="66" t="s">
        <v>2218</v>
      </c>
      <c r="H238" s="51" t="s">
        <v>74</v>
      </c>
      <c r="I238" s="51" t="s">
        <v>75</v>
      </c>
      <c r="J238" s="51" t="s">
        <v>76</v>
      </c>
      <c r="K238" s="51" t="s">
        <v>183</v>
      </c>
      <c r="L238" s="57" t="s">
        <v>612</v>
      </c>
      <c r="M238" s="51" t="s">
        <v>79</v>
      </c>
      <c r="N238" s="51">
        <v>27925</v>
      </c>
      <c r="O238" s="52">
        <v>45663</v>
      </c>
      <c r="P238" s="54" t="s">
        <v>1953</v>
      </c>
      <c r="Q238" s="59" t="s">
        <v>80</v>
      </c>
      <c r="R238" s="53" t="s">
        <v>81</v>
      </c>
      <c r="S238" s="53" t="s">
        <v>81</v>
      </c>
      <c r="T238" s="53" t="s">
        <v>81</v>
      </c>
      <c r="U238" s="82" t="s">
        <v>2252</v>
      </c>
      <c r="V238" s="55" t="s">
        <v>83</v>
      </c>
      <c r="W238" s="55">
        <v>53907192</v>
      </c>
      <c r="X238" s="51">
        <v>2</v>
      </c>
      <c r="Y238" s="66" t="s">
        <v>84</v>
      </c>
      <c r="Z238" s="83">
        <v>30885</v>
      </c>
      <c r="AA238" s="84" t="s">
        <v>85</v>
      </c>
      <c r="AB238" s="66" t="s">
        <v>2253</v>
      </c>
      <c r="AC238" s="66" t="s">
        <v>1699</v>
      </c>
      <c r="AD238" s="85" t="s">
        <v>2254</v>
      </c>
      <c r="AE238" s="84">
        <v>3194589026</v>
      </c>
      <c r="AF238" s="66" t="s">
        <v>2255</v>
      </c>
      <c r="AG238" s="64" t="s">
        <v>2256</v>
      </c>
      <c r="AH238" s="86">
        <v>61425000</v>
      </c>
      <c r="AI238" s="66">
        <v>315</v>
      </c>
      <c r="AJ238" s="66" t="s">
        <v>91</v>
      </c>
      <c r="AK238" s="66" t="s">
        <v>618</v>
      </c>
      <c r="AL238" s="66">
        <f>+VLOOKUP(AK238,LISTAS!$A$921:$C$989,2,0)</f>
        <v>52153551</v>
      </c>
      <c r="AM238" s="66">
        <f>+VLOOKUP(AK238,LISTAS!$A$921:$C$989,3,0)</f>
        <v>2</v>
      </c>
      <c r="AN238" s="65">
        <v>45699</v>
      </c>
      <c r="AO238" s="66">
        <v>26825</v>
      </c>
      <c r="AP238" s="65">
        <v>45699</v>
      </c>
      <c r="AQ238" s="68" t="s">
        <v>93</v>
      </c>
      <c r="AR238" s="181" t="s">
        <v>94</v>
      </c>
      <c r="AS238" s="65">
        <v>45700</v>
      </c>
      <c r="AT238" s="66" t="s">
        <v>95</v>
      </c>
      <c r="AU238" s="66" t="s">
        <v>2257</v>
      </c>
      <c r="AV238" s="65">
        <v>45699</v>
      </c>
      <c r="AW238" s="65">
        <v>45699</v>
      </c>
      <c r="AX238" s="66" t="s">
        <v>97</v>
      </c>
      <c r="AY238" s="65">
        <v>45700</v>
      </c>
      <c r="AZ238" s="66"/>
      <c r="BA238" s="72"/>
      <c r="BB238" s="72"/>
      <c r="BC238" s="72"/>
      <c r="BD238" s="88"/>
      <c r="BE238" s="73"/>
      <c r="BF238" s="71"/>
      <c r="BG238" s="71"/>
      <c r="BH238" s="66">
        <f>AI238+BF238</f>
        <v>315</v>
      </c>
      <c r="BI238" s="87">
        <f>+AH238+BG238</f>
        <v>61425000</v>
      </c>
      <c r="BJ238" s="86">
        <f t="shared" si="12"/>
        <v>5850000</v>
      </c>
      <c r="BK238" s="65">
        <v>46017</v>
      </c>
      <c r="BP238" s="67">
        <f>NETWORKDAYS.INTL(E238,AN238,1,Hoja1!C216:C233)-1</f>
        <v>4</v>
      </c>
      <c r="BR238" s="69" t="b">
        <f t="shared" si="13"/>
        <v>0</v>
      </c>
    </row>
    <row r="239" spans="1:70" s="70" customFormat="1" ht="150" customHeight="1">
      <c r="A239" s="62">
        <v>235</v>
      </c>
      <c r="B239" s="63" t="s">
        <v>2258</v>
      </c>
      <c r="C239" s="60" t="s">
        <v>2259</v>
      </c>
      <c r="D239" s="51" t="s">
        <v>2260</v>
      </c>
      <c r="E239" s="52">
        <v>45692</v>
      </c>
      <c r="F239" s="51" t="s">
        <v>73</v>
      </c>
      <c r="G239" s="66">
        <v>81112002</v>
      </c>
      <c r="H239" s="51" t="s">
        <v>74</v>
      </c>
      <c r="I239" s="51" t="s">
        <v>75</v>
      </c>
      <c r="J239" s="51" t="s">
        <v>76</v>
      </c>
      <c r="K239" s="51" t="s">
        <v>248</v>
      </c>
      <c r="L239" s="57" t="s">
        <v>184</v>
      </c>
      <c r="M239" s="51" t="s">
        <v>185</v>
      </c>
      <c r="N239" s="51">
        <v>34825</v>
      </c>
      <c r="O239" s="52">
        <v>45663</v>
      </c>
      <c r="P239" s="54" t="s">
        <v>1910</v>
      </c>
      <c r="Q239" s="59" t="s">
        <v>750</v>
      </c>
      <c r="R239" s="53" t="s">
        <v>81</v>
      </c>
      <c r="S239" s="53" t="s">
        <v>81</v>
      </c>
      <c r="T239" s="53" t="s">
        <v>81</v>
      </c>
      <c r="U239" s="82" t="s">
        <v>2261</v>
      </c>
      <c r="V239" s="55" t="s">
        <v>83</v>
      </c>
      <c r="W239" s="55">
        <v>1022328522</v>
      </c>
      <c r="X239" s="51">
        <v>3</v>
      </c>
      <c r="Y239" s="66" t="s">
        <v>112</v>
      </c>
      <c r="Z239" s="83">
        <v>31774</v>
      </c>
      <c r="AA239" s="84" t="s">
        <v>85</v>
      </c>
      <c r="AB239" s="66" t="s">
        <v>529</v>
      </c>
      <c r="AC239" s="66" t="s">
        <v>2262</v>
      </c>
      <c r="AD239" s="85" t="s">
        <v>2263</v>
      </c>
      <c r="AE239" s="84">
        <v>3182281227</v>
      </c>
      <c r="AF239" s="66" t="s">
        <v>2264</v>
      </c>
      <c r="AG239" s="64" t="s">
        <v>2265</v>
      </c>
      <c r="AH239" s="86">
        <v>84500000</v>
      </c>
      <c r="AI239" s="66">
        <v>300</v>
      </c>
      <c r="AJ239" s="66" t="s">
        <v>91</v>
      </c>
      <c r="AK239" s="66" t="s">
        <v>1930</v>
      </c>
      <c r="AL239" s="66">
        <f>+VLOOKUP(AK239,LISTAS!$A$921:$C$989,2,0)</f>
        <v>1032412499</v>
      </c>
      <c r="AM239" s="66">
        <f>+VLOOKUP(AK239,LISTAS!$A$921:$C$989,3,0)</f>
        <v>7</v>
      </c>
      <c r="AN239" s="65">
        <v>45699</v>
      </c>
      <c r="AO239" s="66">
        <v>27025</v>
      </c>
      <c r="AP239" s="65">
        <v>45699</v>
      </c>
      <c r="AQ239" s="68" t="s">
        <v>93</v>
      </c>
      <c r="AR239" s="181" t="s">
        <v>94</v>
      </c>
      <c r="AS239" s="65">
        <v>45700</v>
      </c>
      <c r="AT239" s="66" t="s">
        <v>95</v>
      </c>
      <c r="AU239" s="66" t="s">
        <v>2266</v>
      </c>
      <c r="AV239" s="65">
        <v>45699</v>
      </c>
      <c r="AW239" s="65">
        <v>45699</v>
      </c>
      <c r="AX239" s="66" t="s">
        <v>97</v>
      </c>
      <c r="AY239" s="65">
        <v>45700</v>
      </c>
      <c r="AZ239" s="66"/>
      <c r="BA239" s="72"/>
      <c r="BB239" s="72"/>
      <c r="BC239" s="72"/>
      <c r="BD239" s="88"/>
      <c r="BE239" s="73"/>
      <c r="BF239" s="71"/>
      <c r="BG239" s="71"/>
      <c r="BH239" s="66">
        <f>AI239+BF239</f>
        <v>300</v>
      </c>
      <c r="BI239" s="87">
        <f>+AH239+BG239</f>
        <v>84500000</v>
      </c>
      <c r="BJ239" s="86">
        <f t="shared" ref="BJ239:BJ275" si="16">+BI239/(BH239/30)</f>
        <v>8450000</v>
      </c>
      <c r="BK239" s="65">
        <v>46002</v>
      </c>
      <c r="BP239" s="67">
        <f>NETWORKDAYS.INTL(E239,AN239,1,Hoja1!C217:C234)-1</f>
        <v>5</v>
      </c>
      <c r="BR239" s="69" t="b">
        <f t="shared" si="13"/>
        <v>0</v>
      </c>
    </row>
    <row r="240" spans="1:70" s="70" customFormat="1" ht="150" customHeight="1">
      <c r="A240" s="62">
        <v>236</v>
      </c>
      <c r="B240" s="63" t="s">
        <v>2267</v>
      </c>
      <c r="C240" s="60" t="s">
        <v>2268</v>
      </c>
      <c r="D240" s="51" t="s">
        <v>2269</v>
      </c>
      <c r="E240" s="52">
        <v>45692</v>
      </c>
      <c r="F240" s="51" t="s">
        <v>73</v>
      </c>
      <c r="G240" s="66">
        <v>70131700</v>
      </c>
      <c r="H240" s="51" t="s">
        <v>74</v>
      </c>
      <c r="I240" s="51" t="s">
        <v>75</v>
      </c>
      <c r="J240" s="51" t="s">
        <v>76</v>
      </c>
      <c r="K240" s="51" t="s">
        <v>298</v>
      </c>
      <c r="L240" s="57" t="s">
        <v>855</v>
      </c>
      <c r="M240" s="51" t="s">
        <v>856</v>
      </c>
      <c r="N240" s="51">
        <v>30125</v>
      </c>
      <c r="O240" s="52">
        <v>45663</v>
      </c>
      <c r="P240" s="54" t="s">
        <v>1721</v>
      </c>
      <c r="Q240" s="59" t="s">
        <v>540</v>
      </c>
      <c r="R240" s="53" t="s">
        <v>81</v>
      </c>
      <c r="S240" s="53" t="s">
        <v>81</v>
      </c>
      <c r="T240" s="53" t="s">
        <v>81</v>
      </c>
      <c r="U240" s="82" t="s">
        <v>2270</v>
      </c>
      <c r="V240" s="55" t="s">
        <v>83</v>
      </c>
      <c r="W240" s="55">
        <v>80904042</v>
      </c>
      <c r="X240" s="51">
        <v>0</v>
      </c>
      <c r="Y240" s="66" t="s">
        <v>112</v>
      </c>
      <c r="Z240" s="83">
        <v>31347</v>
      </c>
      <c r="AA240" s="84" t="s">
        <v>85</v>
      </c>
      <c r="AB240" s="66" t="s">
        <v>1518</v>
      </c>
      <c r="AC240" s="66" t="s">
        <v>2271</v>
      </c>
      <c r="AD240" s="85" t="s">
        <v>2272</v>
      </c>
      <c r="AE240" s="84">
        <v>3012640499</v>
      </c>
      <c r="AF240" s="66" t="s">
        <v>2273</v>
      </c>
      <c r="AG240" s="64" t="s">
        <v>2274</v>
      </c>
      <c r="AH240" s="86">
        <v>104000000</v>
      </c>
      <c r="AI240" s="66">
        <v>300</v>
      </c>
      <c r="AJ240" s="66" t="s">
        <v>91</v>
      </c>
      <c r="AK240" s="66" t="s">
        <v>1492</v>
      </c>
      <c r="AL240" s="66">
        <f>+VLOOKUP(AK240,LISTAS!$A$921:$C$989,2,0)</f>
        <v>1031126742</v>
      </c>
      <c r="AM240" s="66">
        <f>+VLOOKUP(AK240,LISTAS!$A$921:$C$989,3,0)</f>
        <v>2</v>
      </c>
      <c r="AN240" s="65">
        <v>45699</v>
      </c>
      <c r="AO240" s="66">
        <v>27725</v>
      </c>
      <c r="AP240" s="65">
        <v>45699</v>
      </c>
      <c r="AQ240" s="68" t="s">
        <v>93</v>
      </c>
      <c r="AR240" s="181" t="s">
        <v>94</v>
      </c>
      <c r="AS240" s="65">
        <v>45700</v>
      </c>
      <c r="AT240" s="66" t="s">
        <v>95</v>
      </c>
      <c r="AU240" s="66" t="s">
        <v>2275</v>
      </c>
      <c r="AV240" s="65">
        <v>45699</v>
      </c>
      <c r="AW240" s="65">
        <v>45700</v>
      </c>
      <c r="AX240" s="66" t="s">
        <v>97</v>
      </c>
      <c r="AY240" s="65">
        <v>45700</v>
      </c>
      <c r="AZ240" s="66"/>
      <c r="BA240" s="72"/>
      <c r="BB240" s="72"/>
      <c r="BC240" s="72"/>
      <c r="BD240" s="88"/>
      <c r="BE240" s="73"/>
      <c r="BF240" s="71"/>
      <c r="BG240" s="71"/>
      <c r="BH240" s="66">
        <f>AI240+BF240</f>
        <v>300</v>
      </c>
      <c r="BI240" s="87">
        <f>+AH240+BG240</f>
        <v>104000000</v>
      </c>
      <c r="BJ240" s="86">
        <f t="shared" si="16"/>
        <v>10400000</v>
      </c>
      <c r="BK240" s="65">
        <v>46002</v>
      </c>
      <c r="BP240" s="67">
        <f>NETWORKDAYS.INTL(E240,AN240,1,Hoja1!C218:C235)-1</f>
        <v>5</v>
      </c>
      <c r="BR240" s="69" t="b">
        <f t="shared" si="13"/>
        <v>1</v>
      </c>
    </row>
    <row r="241" spans="1:70" s="70" customFormat="1" ht="150" customHeight="1">
      <c r="A241" s="62">
        <v>237</v>
      </c>
      <c r="B241" s="63" t="s">
        <v>2276</v>
      </c>
      <c r="C241" s="60" t="s">
        <v>2277</v>
      </c>
      <c r="D241" s="51" t="s">
        <v>2278</v>
      </c>
      <c r="E241" s="52">
        <v>45692</v>
      </c>
      <c r="F241" s="51" t="s">
        <v>73</v>
      </c>
      <c r="G241" s="66">
        <v>70131700</v>
      </c>
      <c r="H241" s="51" t="s">
        <v>74</v>
      </c>
      <c r="I241" s="51" t="s">
        <v>75</v>
      </c>
      <c r="J241" s="51" t="s">
        <v>76</v>
      </c>
      <c r="K241" s="51" t="s">
        <v>209</v>
      </c>
      <c r="L241" s="57" t="s">
        <v>538</v>
      </c>
      <c r="M241" s="51" t="s">
        <v>539</v>
      </c>
      <c r="N241" s="51">
        <v>16525</v>
      </c>
      <c r="O241" s="52">
        <v>45662</v>
      </c>
      <c r="P241" s="54" t="s">
        <v>2279</v>
      </c>
      <c r="Q241" s="59" t="s">
        <v>857</v>
      </c>
      <c r="R241" s="53" t="s">
        <v>81</v>
      </c>
      <c r="S241" s="53" t="s">
        <v>81</v>
      </c>
      <c r="T241" s="53" t="s">
        <v>81</v>
      </c>
      <c r="U241" s="82" t="s">
        <v>2280</v>
      </c>
      <c r="V241" s="55" t="s">
        <v>83</v>
      </c>
      <c r="W241" s="55">
        <v>1015431938</v>
      </c>
      <c r="X241" s="51">
        <v>8</v>
      </c>
      <c r="Y241" s="66" t="s">
        <v>84</v>
      </c>
      <c r="Z241" s="83">
        <v>33775</v>
      </c>
      <c r="AA241" s="84" t="s">
        <v>85</v>
      </c>
      <c r="AB241" s="66" t="s">
        <v>434</v>
      </c>
      <c r="AC241" s="66" t="s">
        <v>1581</v>
      </c>
      <c r="AD241" s="85" t="s">
        <v>2281</v>
      </c>
      <c r="AE241" s="84">
        <v>3002500385</v>
      </c>
      <c r="AF241" s="66" t="s">
        <v>2282</v>
      </c>
      <c r="AG241" s="64" t="s">
        <v>2283</v>
      </c>
      <c r="AH241" s="86">
        <v>97370000</v>
      </c>
      <c r="AI241" s="66">
        <v>321</v>
      </c>
      <c r="AJ241" s="66" t="s">
        <v>91</v>
      </c>
      <c r="AK241" s="66" t="s">
        <v>1069</v>
      </c>
      <c r="AL241" s="66">
        <f>+VLOOKUP(AK241,LISTAS!$A$921:$C$989,2,0)</f>
        <v>79047298</v>
      </c>
      <c r="AM241" s="66">
        <f>+VLOOKUP(AK241,LISTAS!$A$921:$C$989,3,0)</f>
        <v>8</v>
      </c>
      <c r="AN241" s="65">
        <v>45699</v>
      </c>
      <c r="AO241" s="66">
        <v>27325</v>
      </c>
      <c r="AP241" s="65">
        <v>45699</v>
      </c>
      <c r="AQ241" s="68" t="s">
        <v>93</v>
      </c>
      <c r="AR241" s="181" t="s">
        <v>94</v>
      </c>
      <c r="AS241" s="65">
        <v>45700</v>
      </c>
      <c r="AT241" s="66" t="s">
        <v>95</v>
      </c>
      <c r="AU241" s="66" t="s">
        <v>2284</v>
      </c>
      <c r="AV241" s="65">
        <v>45699</v>
      </c>
      <c r="AW241" s="65">
        <v>45699</v>
      </c>
      <c r="AX241" s="66" t="s">
        <v>97</v>
      </c>
      <c r="AY241" s="65">
        <v>45700</v>
      </c>
      <c r="AZ241" s="66" t="s">
        <v>1157</v>
      </c>
      <c r="BA241" s="110">
        <v>45712</v>
      </c>
      <c r="BB241" s="110">
        <v>45720</v>
      </c>
      <c r="BC241" s="110">
        <v>45728</v>
      </c>
      <c r="BD241" s="88"/>
      <c r="BE241" s="73"/>
      <c r="BF241" s="111">
        <v>2</v>
      </c>
      <c r="BG241" s="87">
        <v>606667</v>
      </c>
      <c r="BH241" s="66">
        <f>AI241-BF241</f>
        <v>319</v>
      </c>
      <c r="BI241" s="87">
        <f>+AH241-BG241</f>
        <v>96763333</v>
      </c>
      <c r="BJ241" s="86">
        <f>+BI241/(BH241/30)</f>
        <v>9099999.9686520379</v>
      </c>
      <c r="BK241" s="65">
        <v>46021</v>
      </c>
      <c r="BP241" s="67">
        <f>NETWORKDAYS.INTL(E241,AN241,1,Hoja1!C219:C236)-1</f>
        <v>5</v>
      </c>
      <c r="BR241" s="69" t="b">
        <f t="shared" si="13"/>
        <v>0</v>
      </c>
    </row>
    <row r="242" spans="1:70" s="70" customFormat="1" ht="150" customHeight="1">
      <c r="A242" s="62">
        <v>238</v>
      </c>
      <c r="B242" s="63" t="s">
        <v>2285</v>
      </c>
      <c r="C242" s="60" t="s">
        <v>2286</v>
      </c>
      <c r="D242" s="51" t="s">
        <v>2287</v>
      </c>
      <c r="E242" s="52">
        <v>45692</v>
      </c>
      <c r="F242" s="51" t="s">
        <v>73</v>
      </c>
      <c r="G242" s="66">
        <v>70131700</v>
      </c>
      <c r="H242" s="51" t="s">
        <v>74</v>
      </c>
      <c r="I242" s="51" t="s">
        <v>75</v>
      </c>
      <c r="J242" s="51" t="s">
        <v>76</v>
      </c>
      <c r="K242" s="51" t="s">
        <v>209</v>
      </c>
      <c r="L242" s="57" t="s">
        <v>538</v>
      </c>
      <c r="M242" s="51" t="s">
        <v>539</v>
      </c>
      <c r="N242" s="51">
        <v>16125</v>
      </c>
      <c r="O242" s="52">
        <v>45662</v>
      </c>
      <c r="P242" s="54" t="s">
        <v>1752</v>
      </c>
      <c r="Q242" s="59" t="s">
        <v>1476</v>
      </c>
      <c r="R242" s="53" t="s">
        <v>81</v>
      </c>
      <c r="S242" s="53" t="s">
        <v>81</v>
      </c>
      <c r="T242" s="53" t="s">
        <v>81</v>
      </c>
      <c r="U242" s="82" t="s">
        <v>2288</v>
      </c>
      <c r="V242" s="55" t="s">
        <v>83</v>
      </c>
      <c r="W242" s="55">
        <v>52114759</v>
      </c>
      <c r="X242" s="51">
        <v>0</v>
      </c>
      <c r="Y242" s="66" t="s">
        <v>84</v>
      </c>
      <c r="Z242" s="83">
        <v>26624</v>
      </c>
      <c r="AA242" s="84" t="s">
        <v>85</v>
      </c>
      <c r="AB242" s="66" t="s">
        <v>434</v>
      </c>
      <c r="AC242" s="66" t="s">
        <v>2289</v>
      </c>
      <c r="AD242" s="85" t="s">
        <v>2290</v>
      </c>
      <c r="AE242" s="84">
        <v>3005283748</v>
      </c>
      <c r="AF242" s="66" t="s">
        <v>2291</v>
      </c>
      <c r="AG242" s="64" t="s">
        <v>2292</v>
      </c>
      <c r="AH242" s="86">
        <v>97500000</v>
      </c>
      <c r="AI242" s="66">
        <v>300</v>
      </c>
      <c r="AJ242" s="66" t="s">
        <v>91</v>
      </c>
      <c r="AK242" s="66" t="s">
        <v>1069</v>
      </c>
      <c r="AL242" s="66">
        <f>+VLOOKUP(AK242,LISTAS!$A$921:$C$989,2,0)</f>
        <v>79047298</v>
      </c>
      <c r="AM242" s="66">
        <f>+VLOOKUP(AK242,LISTAS!$A$921:$C$989,3,0)</f>
        <v>8</v>
      </c>
      <c r="AN242" s="65">
        <v>45699</v>
      </c>
      <c r="AO242" s="66">
        <v>27525</v>
      </c>
      <c r="AP242" s="65">
        <v>45699</v>
      </c>
      <c r="AQ242" s="68" t="s">
        <v>93</v>
      </c>
      <c r="AR242" s="181" t="s">
        <v>94</v>
      </c>
      <c r="AS242" s="65">
        <v>45700</v>
      </c>
      <c r="AT242" s="66" t="s">
        <v>95</v>
      </c>
      <c r="AU242" s="66" t="s">
        <v>2293</v>
      </c>
      <c r="AV242" s="65">
        <v>45699</v>
      </c>
      <c r="AW242" s="65">
        <v>45700</v>
      </c>
      <c r="AX242" s="66" t="s">
        <v>97</v>
      </c>
      <c r="AY242" s="65">
        <v>45700</v>
      </c>
      <c r="AZ242" s="66"/>
      <c r="BA242" s="72"/>
      <c r="BB242" s="72"/>
      <c r="BC242" s="72"/>
      <c r="BD242" s="88"/>
      <c r="BE242" s="73"/>
      <c r="BF242" s="71"/>
      <c r="BG242" s="71"/>
      <c r="BH242" s="66">
        <f>AI242+BF242</f>
        <v>300</v>
      </c>
      <c r="BI242" s="87">
        <f>+AH242+BG242</f>
        <v>97500000</v>
      </c>
      <c r="BJ242" s="86">
        <f t="shared" si="16"/>
        <v>9750000</v>
      </c>
      <c r="BK242" s="65">
        <v>46002</v>
      </c>
      <c r="BP242" s="67">
        <f>NETWORKDAYS.INTL(E242,AN242,1,Hoja1!C220:C237)-1</f>
        <v>5</v>
      </c>
      <c r="BR242" s="69" t="b">
        <f t="shared" si="13"/>
        <v>0</v>
      </c>
    </row>
    <row r="243" spans="1:70" s="70" customFormat="1" ht="150" customHeight="1">
      <c r="A243" s="66" t="s">
        <v>2294</v>
      </c>
      <c r="B243" s="63" t="s">
        <v>2285</v>
      </c>
      <c r="C243" s="60" t="s">
        <v>2286</v>
      </c>
      <c r="D243" s="51" t="s">
        <v>2295</v>
      </c>
      <c r="E243" s="52">
        <v>45721</v>
      </c>
      <c r="F243" s="51" t="s">
        <v>405</v>
      </c>
      <c r="G243" s="66">
        <v>70131700</v>
      </c>
      <c r="H243" s="51" t="s">
        <v>74</v>
      </c>
      <c r="I243" s="51" t="s">
        <v>75</v>
      </c>
      <c r="J243" s="51" t="s">
        <v>76</v>
      </c>
      <c r="K243" s="51" t="s">
        <v>209</v>
      </c>
      <c r="L243" s="57" t="s">
        <v>538</v>
      </c>
      <c r="M243" s="51" t="s">
        <v>539</v>
      </c>
      <c r="N243" s="51">
        <v>16125</v>
      </c>
      <c r="O243" s="52">
        <v>45662</v>
      </c>
      <c r="P243" s="54" t="s">
        <v>1752</v>
      </c>
      <c r="Q243" s="51" t="s">
        <v>517</v>
      </c>
      <c r="R243" s="53" t="s">
        <v>81</v>
      </c>
      <c r="S243" s="53" t="s">
        <v>81</v>
      </c>
      <c r="T243" s="53" t="s">
        <v>81</v>
      </c>
      <c r="U243" s="82" t="s">
        <v>2296</v>
      </c>
      <c r="V243" s="55" t="s">
        <v>83</v>
      </c>
      <c r="W243" s="191">
        <v>1030535863</v>
      </c>
      <c r="X243" s="191">
        <v>6</v>
      </c>
      <c r="Y243" s="66" t="s">
        <v>84</v>
      </c>
      <c r="Z243" s="192">
        <v>31853</v>
      </c>
      <c r="AA243" s="84" t="s">
        <v>85</v>
      </c>
      <c r="AB243" s="66" t="s">
        <v>434</v>
      </c>
      <c r="AC243" s="66" t="s">
        <v>2297</v>
      </c>
      <c r="AD243" s="108" t="s">
        <v>2298</v>
      </c>
      <c r="AE243" s="191">
        <v>3143490441</v>
      </c>
      <c r="AF243" s="66" t="s">
        <v>2291</v>
      </c>
      <c r="AG243" s="64" t="s">
        <v>2292</v>
      </c>
      <c r="AH243" s="86">
        <v>88400000</v>
      </c>
      <c r="AI243" s="66">
        <v>272</v>
      </c>
      <c r="AJ243" s="66" t="s">
        <v>91</v>
      </c>
      <c r="AK243" s="66" t="s">
        <v>1069</v>
      </c>
      <c r="AL243" s="66">
        <f>+VLOOKUP(AK243,LISTAS!$A$921:$C$989,2,0)</f>
        <v>79047298</v>
      </c>
      <c r="AM243" s="66">
        <f>+VLOOKUP(AK243,LISTAS!$A$921:$C$989,3,0)</f>
        <v>8</v>
      </c>
      <c r="AN243" s="65">
        <v>45726</v>
      </c>
      <c r="AO243" s="66">
        <v>27525</v>
      </c>
      <c r="AP243" s="65">
        <v>45699</v>
      </c>
      <c r="AQ243" s="68" t="s">
        <v>93</v>
      </c>
      <c r="AR243" s="181" t="s">
        <v>94</v>
      </c>
      <c r="AS243" s="65">
        <v>45726</v>
      </c>
      <c r="AT243" s="66" t="s">
        <v>95</v>
      </c>
      <c r="AU243" s="66" t="s">
        <v>2299</v>
      </c>
      <c r="AV243" s="65">
        <v>45727</v>
      </c>
      <c r="AW243" s="65">
        <v>45727</v>
      </c>
      <c r="AX243" s="66" t="s">
        <v>97</v>
      </c>
      <c r="AY243" s="65">
        <v>45726</v>
      </c>
      <c r="AZ243" s="66"/>
      <c r="BA243" s="72"/>
      <c r="BB243" s="72"/>
      <c r="BC243" s="72"/>
      <c r="BD243" s="88"/>
      <c r="BE243" s="73"/>
      <c r="BF243" s="71"/>
      <c r="BG243" s="71"/>
      <c r="BH243" s="66">
        <f>AI243+BF243</f>
        <v>272</v>
      </c>
      <c r="BI243" s="87">
        <f>+AH243+BG243</f>
        <v>88400000</v>
      </c>
      <c r="BJ243" s="86">
        <f t="shared" ref="BJ243" si="17">+BI243/(BH243/30)</f>
        <v>9750000</v>
      </c>
      <c r="BK243" s="65">
        <v>46002</v>
      </c>
      <c r="BP243" s="67"/>
      <c r="BR243" s="69" t="b">
        <f t="shared" si="13"/>
        <v>0</v>
      </c>
    </row>
    <row r="244" spans="1:70" s="70" customFormat="1" ht="150" customHeight="1">
      <c r="A244" s="62">
        <v>239</v>
      </c>
      <c r="B244" s="63" t="s">
        <v>2300</v>
      </c>
      <c r="C244" s="60" t="s">
        <v>2301</v>
      </c>
      <c r="D244" s="51" t="s">
        <v>2302</v>
      </c>
      <c r="E244" s="52">
        <v>45692</v>
      </c>
      <c r="F244" s="51" t="s">
        <v>73</v>
      </c>
      <c r="G244" s="66">
        <v>70131700</v>
      </c>
      <c r="H244" s="51" t="s">
        <v>74</v>
      </c>
      <c r="I244" s="51" t="s">
        <v>75</v>
      </c>
      <c r="J244" s="51" t="s">
        <v>76</v>
      </c>
      <c r="K244" s="51" t="s">
        <v>209</v>
      </c>
      <c r="L244" s="57" t="s">
        <v>538</v>
      </c>
      <c r="M244" s="51" t="s">
        <v>539</v>
      </c>
      <c r="N244" s="51">
        <v>16225</v>
      </c>
      <c r="O244" s="52">
        <v>45662</v>
      </c>
      <c r="P244" s="54" t="s">
        <v>1752</v>
      </c>
      <c r="Q244" s="59" t="s">
        <v>1476</v>
      </c>
      <c r="R244" s="53" t="s">
        <v>81</v>
      </c>
      <c r="S244" s="53" t="s">
        <v>81</v>
      </c>
      <c r="T244" s="53" t="s">
        <v>81</v>
      </c>
      <c r="U244" s="82" t="s">
        <v>2303</v>
      </c>
      <c r="V244" s="55" t="s">
        <v>83</v>
      </c>
      <c r="W244" s="55">
        <v>1032367817</v>
      </c>
      <c r="X244" s="51">
        <v>3</v>
      </c>
      <c r="Y244" s="66" t="s">
        <v>84</v>
      </c>
      <c r="Z244" s="83">
        <v>31635</v>
      </c>
      <c r="AA244" s="84" t="s">
        <v>85</v>
      </c>
      <c r="AB244" s="66" t="s">
        <v>700</v>
      </c>
      <c r="AC244" s="66" t="s">
        <v>1699</v>
      </c>
      <c r="AD244" s="85" t="s">
        <v>2304</v>
      </c>
      <c r="AE244" s="84">
        <v>3194681235</v>
      </c>
      <c r="AF244" s="66" t="s">
        <v>2291</v>
      </c>
      <c r="AG244" s="64" t="s">
        <v>2305</v>
      </c>
      <c r="AH244" s="86">
        <v>97500000</v>
      </c>
      <c r="AI244" s="66">
        <v>300</v>
      </c>
      <c r="AJ244" s="66" t="s">
        <v>91</v>
      </c>
      <c r="AK244" s="66" t="s">
        <v>1069</v>
      </c>
      <c r="AL244" s="66">
        <f>+VLOOKUP(AK244,LISTAS!$A$921:$C$989,2,0)</f>
        <v>79047298</v>
      </c>
      <c r="AM244" s="66">
        <f>+VLOOKUP(AK244,LISTAS!$A$921:$C$989,3,0)</f>
        <v>8</v>
      </c>
      <c r="AN244" s="65">
        <v>45699</v>
      </c>
      <c r="AO244" s="66">
        <v>27425</v>
      </c>
      <c r="AP244" s="65">
        <v>45699</v>
      </c>
      <c r="AQ244" s="68" t="s">
        <v>93</v>
      </c>
      <c r="AR244" s="181" t="s">
        <v>94</v>
      </c>
      <c r="AS244" s="65">
        <v>45699</v>
      </c>
      <c r="AT244" s="66" t="s">
        <v>95</v>
      </c>
      <c r="AU244" s="66" t="s">
        <v>2306</v>
      </c>
      <c r="AV244" s="65">
        <v>45699</v>
      </c>
      <c r="AW244" s="65">
        <v>45700</v>
      </c>
      <c r="AX244" s="66" t="s">
        <v>97</v>
      </c>
      <c r="AY244" s="65">
        <v>45700</v>
      </c>
      <c r="AZ244" s="66"/>
      <c r="BA244" s="72"/>
      <c r="BB244" s="72"/>
      <c r="BC244" s="72"/>
      <c r="BD244" s="88"/>
      <c r="BE244" s="73"/>
      <c r="BF244" s="71"/>
      <c r="BG244" s="71"/>
      <c r="BH244" s="66">
        <f>AI244+BF244</f>
        <v>300</v>
      </c>
      <c r="BI244" s="87">
        <f>+AH244+BG244</f>
        <v>97500000</v>
      </c>
      <c r="BJ244" s="86">
        <f t="shared" si="16"/>
        <v>9750000</v>
      </c>
      <c r="BK244" s="65">
        <v>46002</v>
      </c>
      <c r="BP244" s="67">
        <f>NETWORKDAYS.INTL(E244,AN244,1,Hoja1!C221:C238)-1</f>
        <v>5</v>
      </c>
      <c r="BR244" s="69" t="b">
        <f t="shared" si="13"/>
        <v>0</v>
      </c>
    </row>
    <row r="245" spans="1:70" s="70" customFormat="1" ht="150" customHeight="1">
      <c r="A245" s="62">
        <v>240</v>
      </c>
      <c r="B245" s="63" t="s">
        <v>2307</v>
      </c>
      <c r="C245" s="60" t="s">
        <v>2308</v>
      </c>
      <c r="D245" s="51" t="s">
        <v>2309</v>
      </c>
      <c r="E245" s="52">
        <v>45693</v>
      </c>
      <c r="F245" s="51" t="s">
        <v>73</v>
      </c>
      <c r="G245" s="66" t="s">
        <v>837</v>
      </c>
      <c r="H245" s="51" t="s">
        <v>74</v>
      </c>
      <c r="I245" s="51" t="s">
        <v>75</v>
      </c>
      <c r="J245" s="51" t="s">
        <v>76</v>
      </c>
      <c r="K245" s="51" t="s">
        <v>298</v>
      </c>
      <c r="L245" s="57" t="s">
        <v>184</v>
      </c>
      <c r="M245" s="51" t="s">
        <v>456</v>
      </c>
      <c r="N245" s="51">
        <v>22725</v>
      </c>
      <c r="O245" s="52">
        <v>45663</v>
      </c>
      <c r="P245" s="54" t="s">
        <v>1752</v>
      </c>
      <c r="Q245" s="59" t="s">
        <v>789</v>
      </c>
      <c r="R245" s="53" t="s">
        <v>81</v>
      </c>
      <c r="S245" s="53" t="s">
        <v>81</v>
      </c>
      <c r="T245" s="53" t="s">
        <v>81</v>
      </c>
      <c r="U245" s="82" t="s">
        <v>2310</v>
      </c>
      <c r="V245" s="55" t="s">
        <v>83</v>
      </c>
      <c r="W245" s="55">
        <v>1019043605</v>
      </c>
      <c r="X245" s="51">
        <v>0</v>
      </c>
      <c r="Y245" s="66" t="s">
        <v>112</v>
      </c>
      <c r="Z245" s="83">
        <v>32928</v>
      </c>
      <c r="AA245" s="84" t="s">
        <v>85</v>
      </c>
      <c r="AB245" s="66" t="s">
        <v>434</v>
      </c>
      <c r="AC245" s="66" t="s">
        <v>1699</v>
      </c>
      <c r="AD245" s="85" t="s">
        <v>2311</v>
      </c>
      <c r="AE245" s="84">
        <v>3202580214</v>
      </c>
      <c r="AF245" s="66" t="s">
        <v>2312</v>
      </c>
      <c r="AG245" s="64" t="s">
        <v>2313</v>
      </c>
      <c r="AH245" s="86">
        <v>97500000</v>
      </c>
      <c r="AI245" s="66">
        <v>300</v>
      </c>
      <c r="AJ245" s="66" t="s">
        <v>91</v>
      </c>
      <c r="AK245" s="66" t="s">
        <v>1930</v>
      </c>
      <c r="AL245" s="66">
        <f>+VLOOKUP(AK245,LISTAS!$A$921:$C$989,2,0)</f>
        <v>1032412499</v>
      </c>
      <c r="AM245" s="66">
        <f>+VLOOKUP(AK245,LISTAS!$A$921:$C$989,3,0)</f>
        <v>7</v>
      </c>
      <c r="AN245" s="65">
        <v>45699</v>
      </c>
      <c r="AO245" s="66">
        <v>27625</v>
      </c>
      <c r="AP245" s="65">
        <v>45699</v>
      </c>
      <c r="AQ245" s="68" t="s">
        <v>93</v>
      </c>
      <c r="AR245" s="181" t="s">
        <v>94</v>
      </c>
      <c r="AS245" s="65">
        <v>45699</v>
      </c>
      <c r="AT245" s="66" t="s">
        <v>95</v>
      </c>
      <c r="AU245" s="66" t="s">
        <v>2314</v>
      </c>
      <c r="AV245" s="65">
        <v>45701</v>
      </c>
      <c r="AW245" s="65">
        <v>45701</v>
      </c>
      <c r="AX245" s="66" t="s">
        <v>97</v>
      </c>
      <c r="AY245" s="65">
        <v>45701</v>
      </c>
      <c r="AZ245" s="66"/>
      <c r="BA245" s="72"/>
      <c r="BB245" s="72"/>
      <c r="BC245" s="72"/>
      <c r="BD245" s="88"/>
      <c r="BE245" s="73"/>
      <c r="BF245" s="71"/>
      <c r="BG245" s="71"/>
      <c r="BH245" s="66">
        <f>AI245+BF245</f>
        <v>300</v>
      </c>
      <c r="BI245" s="87">
        <f>+AH245+BG245</f>
        <v>97500000</v>
      </c>
      <c r="BJ245" s="86">
        <f t="shared" si="16"/>
        <v>9750000</v>
      </c>
      <c r="BK245" s="65">
        <v>46003</v>
      </c>
      <c r="BP245" s="67">
        <f>NETWORKDAYS.INTL(E245,AN245,1,Hoja1!C222:C239)-1</f>
        <v>4</v>
      </c>
      <c r="BR245" s="69" t="b">
        <f t="shared" si="13"/>
        <v>0</v>
      </c>
    </row>
    <row r="246" spans="1:70" s="70" customFormat="1" ht="150" customHeight="1">
      <c r="A246" s="62">
        <v>241</v>
      </c>
      <c r="B246" s="63" t="s">
        <v>2315</v>
      </c>
      <c r="C246" s="60" t="s">
        <v>2316</v>
      </c>
      <c r="D246" s="51" t="s">
        <v>2317</v>
      </c>
      <c r="E246" s="52">
        <v>45692</v>
      </c>
      <c r="F246" s="51" t="s">
        <v>73</v>
      </c>
      <c r="G246" s="66" t="s">
        <v>496</v>
      </c>
      <c r="H246" s="51" t="s">
        <v>74</v>
      </c>
      <c r="I246" s="51" t="s">
        <v>75</v>
      </c>
      <c r="J246" s="51" t="s">
        <v>76</v>
      </c>
      <c r="K246" s="51" t="s">
        <v>248</v>
      </c>
      <c r="L246" s="57" t="s">
        <v>184</v>
      </c>
      <c r="M246" s="51" t="s">
        <v>185</v>
      </c>
      <c r="N246" s="51">
        <v>8125</v>
      </c>
      <c r="O246" s="52">
        <v>45662</v>
      </c>
      <c r="P246" s="54" t="s">
        <v>2318</v>
      </c>
      <c r="Q246" s="59" t="s">
        <v>457</v>
      </c>
      <c r="R246" s="53" t="s">
        <v>81</v>
      </c>
      <c r="S246" s="53" t="s">
        <v>81</v>
      </c>
      <c r="T246" s="53" t="s">
        <v>81</v>
      </c>
      <c r="U246" s="82" t="s">
        <v>2319</v>
      </c>
      <c r="V246" s="55" t="s">
        <v>83</v>
      </c>
      <c r="W246" s="55">
        <v>79704786</v>
      </c>
      <c r="X246" s="51">
        <v>1</v>
      </c>
      <c r="Y246" s="66" t="s">
        <v>112</v>
      </c>
      <c r="Z246" s="83">
        <v>27716</v>
      </c>
      <c r="AA246" s="84" t="s">
        <v>85</v>
      </c>
      <c r="AB246" s="66" t="s">
        <v>1518</v>
      </c>
      <c r="AC246" s="66" t="s">
        <v>2320</v>
      </c>
      <c r="AD246" s="85" t="s">
        <v>2321</v>
      </c>
      <c r="AE246" s="84">
        <v>3102687534</v>
      </c>
      <c r="AF246" s="66" t="s">
        <v>2322</v>
      </c>
      <c r="AG246" s="64" t="s">
        <v>2323</v>
      </c>
      <c r="AH246" s="86">
        <v>81900000</v>
      </c>
      <c r="AI246" s="66">
        <v>315</v>
      </c>
      <c r="AJ246" s="66" t="s">
        <v>91</v>
      </c>
      <c r="AK246" s="66" t="s">
        <v>503</v>
      </c>
      <c r="AL246" s="66">
        <f>+VLOOKUP(AK246,LISTAS!$A$921:$C$989,2,0)</f>
        <v>52187720</v>
      </c>
      <c r="AM246" s="66">
        <f>+VLOOKUP(AK246,LISTAS!$A$921:$C$989,3,0)</f>
        <v>7</v>
      </c>
      <c r="AN246" s="65">
        <v>45699</v>
      </c>
      <c r="AO246" s="66">
        <v>27125</v>
      </c>
      <c r="AP246" s="65">
        <v>45699</v>
      </c>
      <c r="AQ246" s="68" t="s">
        <v>93</v>
      </c>
      <c r="AR246" s="181" t="s">
        <v>94</v>
      </c>
      <c r="AS246" s="65">
        <v>45699</v>
      </c>
      <c r="AT246" s="66" t="s">
        <v>95</v>
      </c>
      <c r="AU246" s="66" t="s">
        <v>2324</v>
      </c>
      <c r="AV246" s="65">
        <v>45699</v>
      </c>
      <c r="AW246" s="65">
        <v>45699</v>
      </c>
      <c r="AX246" s="66" t="s">
        <v>97</v>
      </c>
      <c r="AY246" s="65">
        <v>45700</v>
      </c>
      <c r="AZ246" s="66"/>
      <c r="BA246" s="72"/>
      <c r="BB246" s="72"/>
      <c r="BC246" s="72"/>
      <c r="BD246" s="88"/>
      <c r="BE246" s="73"/>
      <c r="BF246" s="71"/>
      <c r="BG246" s="71"/>
      <c r="BH246" s="66">
        <f>AI246+BF246</f>
        <v>315</v>
      </c>
      <c r="BI246" s="87">
        <f>+AH246+BG246</f>
        <v>81900000</v>
      </c>
      <c r="BJ246" s="86">
        <f t="shared" si="16"/>
        <v>7800000</v>
      </c>
      <c r="BK246" s="65">
        <v>46017</v>
      </c>
      <c r="BP246" s="67">
        <f>NETWORKDAYS.INTL(E246,AN246,1,Hoja1!C223:C240)-1</f>
        <v>5</v>
      </c>
      <c r="BR246" s="69" t="b">
        <f t="shared" si="13"/>
        <v>0</v>
      </c>
    </row>
    <row r="247" spans="1:70" s="70" customFormat="1" ht="150" customHeight="1">
      <c r="A247" s="62">
        <v>242</v>
      </c>
      <c r="B247" s="63" t="s">
        <v>2325</v>
      </c>
      <c r="C247" s="60" t="s">
        <v>2326</v>
      </c>
      <c r="D247" s="51" t="s">
        <v>2327</v>
      </c>
      <c r="E247" s="52">
        <v>45692</v>
      </c>
      <c r="F247" s="51" t="s">
        <v>73</v>
      </c>
      <c r="G247" s="66">
        <v>70131700</v>
      </c>
      <c r="H247" s="51" t="s">
        <v>74</v>
      </c>
      <c r="I247" s="51" t="s">
        <v>75</v>
      </c>
      <c r="J247" s="51" t="s">
        <v>76</v>
      </c>
      <c r="K247" s="51" t="s">
        <v>298</v>
      </c>
      <c r="L247" s="57" t="s">
        <v>855</v>
      </c>
      <c r="M247" s="51" t="s">
        <v>856</v>
      </c>
      <c r="N247" s="51">
        <v>36525</v>
      </c>
      <c r="O247" s="52">
        <v>45663</v>
      </c>
      <c r="P247" s="54" t="s">
        <v>2130</v>
      </c>
      <c r="Q247" s="59" t="s">
        <v>857</v>
      </c>
      <c r="R247" s="53" t="s">
        <v>81</v>
      </c>
      <c r="S247" s="53" t="s">
        <v>81</v>
      </c>
      <c r="T247" s="53" t="s">
        <v>81</v>
      </c>
      <c r="U247" s="82" t="s">
        <v>2328</v>
      </c>
      <c r="V247" s="55" t="s">
        <v>83</v>
      </c>
      <c r="W247" s="55">
        <v>78380422</v>
      </c>
      <c r="X247" s="51">
        <v>8</v>
      </c>
      <c r="Y247" s="66" t="s">
        <v>112</v>
      </c>
      <c r="Z247" s="83">
        <v>29423</v>
      </c>
      <c r="AA247" s="84" t="s">
        <v>85</v>
      </c>
      <c r="AB247" s="66" t="s">
        <v>2329</v>
      </c>
      <c r="AC247" s="66" t="s">
        <v>2330</v>
      </c>
      <c r="AD247" s="85" t="s">
        <v>2331</v>
      </c>
      <c r="AE247" s="84">
        <v>3204144114</v>
      </c>
      <c r="AF247" s="66" t="s">
        <v>2332</v>
      </c>
      <c r="AG247" s="64" t="s">
        <v>2333</v>
      </c>
      <c r="AH247" s="86">
        <v>110500000</v>
      </c>
      <c r="AI247" s="66">
        <v>300</v>
      </c>
      <c r="AJ247" s="66" t="s">
        <v>91</v>
      </c>
      <c r="AK247" s="66" t="s">
        <v>1568</v>
      </c>
      <c r="AL247" s="66">
        <f>+VLOOKUP(AK247,LISTAS!$A$921:$C$989,2,0)</f>
        <v>1030568992</v>
      </c>
      <c r="AM247" s="66">
        <f>+VLOOKUP(AK247,LISTAS!$A$921:$C$989,3,0)</f>
        <v>1</v>
      </c>
      <c r="AN247" s="65">
        <v>45699</v>
      </c>
      <c r="AO247" s="66">
        <v>27825</v>
      </c>
      <c r="AP247" s="65">
        <v>45699</v>
      </c>
      <c r="AQ247" s="68" t="s">
        <v>93</v>
      </c>
      <c r="AR247" s="181" t="s">
        <v>94</v>
      </c>
      <c r="AS247" s="65">
        <v>45699</v>
      </c>
      <c r="AT247" s="66" t="s">
        <v>95</v>
      </c>
      <c r="AU247" s="66" t="s">
        <v>2334</v>
      </c>
      <c r="AV247" s="65">
        <v>45699</v>
      </c>
      <c r="AW247" s="65">
        <v>45699</v>
      </c>
      <c r="AX247" s="66" t="s">
        <v>97</v>
      </c>
      <c r="AY247" s="65">
        <v>45700</v>
      </c>
      <c r="AZ247" s="66"/>
      <c r="BA247" s="72"/>
      <c r="BB247" s="72"/>
      <c r="BC247" s="72"/>
      <c r="BD247" s="88"/>
      <c r="BE247" s="73"/>
      <c r="BF247" s="71"/>
      <c r="BG247" s="71"/>
      <c r="BH247" s="66">
        <f>AI247+BF247</f>
        <v>300</v>
      </c>
      <c r="BI247" s="87">
        <f>+AH247+BG247</f>
        <v>110500000</v>
      </c>
      <c r="BJ247" s="86">
        <f t="shared" si="16"/>
        <v>11050000</v>
      </c>
      <c r="BK247" s="65">
        <v>46002</v>
      </c>
      <c r="BP247" s="67">
        <f>NETWORKDAYS.INTL(E247,AN247,1,Hoja1!C224:C241)-1</f>
        <v>5</v>
      </c>
      <c r="BR247" s="69" t="b">
        <f t="shared" si="13"/>
        <v>0</v>
      </c>
    </row>
    <row r="248" spans="1:70" s="70" customFormat="1" ht="150" customHeight="1">
      <c r="A248" s="62">
        <v>243</v>
      </c>
      <c r="B248" s="63" t="s">
        <v>2335</v>
      </c>
      <c r="C248" s="60" t="s">
        <v>2336</v>
      </c>
      <c r="D248" s="51" t="s">
        <v>2337</v>
      </c>
      <c r="E248" s="52">
        <v>45691</v>
      </c>
      <c r="F248" s="51" t="s">
        <v>73</v>
      </c>
      <c r="G248" s="66">
        <v>81112002</v>
      </c>
      <c r="H248" s="51" t="s">
        <v>74</v>
      </c>
      <c r="I248" s="51" t="s">
        <v>75</v>
      </c>
      <c r="J248" s="51" t="s">
        <v>76</v>
      </c>
      <c r="K248" s="51" t="s">
        <v>248</v>
      </c>
      <c r="L248" s="57" t="s">
        <v>184</v>
      </c>
      <c r="M248" s="51" t="s">
        <v>185</v>
      </c>
      <c r="N248" s="51">
        <v>35925</v>
      </c>
      <c r="O248" s="52">
        <v>45663</v>
      </c>
      <c r="P248" s="54" t="s">
        <v>1910</v>
      </c>
      <c r="Q248" s="59" t="s">
        <v>750</v>
      </c>
      <c r="R248" s="53" t="s">
        <v>81</v>
      </c>
      <c r="S248" s="53" t="s">
        <v>81</v>
      </c>
      <c r="T248" s="53" t="s">
        <v>81</v>
      </c>
      <c r="U248" s="82" t="s">
        <v>2338</v>
      </c>
      <c r="V248" s="55" t="s">
        <v>83</v>
      </c>
      <c r="W248" s="55">
        <v>80068987</v>
      </c>
      <c r="X248" s="51">
        <v>8</v>
      </c>
      <c r="Y248" s="66" t="s">
        <v>112</v>
      </c>
      <c r="Z248" s="83">
        <v>31031</v>
      </c>
      <c r="AA248" s="84" t="s">
        <v>85</v>
      </c>
      <c r="AB248" s="66" t="s">
        <v>700</v>
      </c>
      <c r="AC248" s="66" t="s">
        <v>1699</v>
      </c>
      <c r="AD248" s="85" t="s">
        <v>2339</v>
      </c>
      <c r="AE248" s="84">
        <v>3174243863</v>
      </c>
      <c r="AF248" s="66" t="s">
        <v>2340</v>
      </c>
      <c r="AG248" s="64" t="s">
        <v>2341</v>
      </c>
      <c r="AH248" s="86">
        <v>84500000</v>
      </c>
      <c r="AI248" s="66">
        <v>300</v>
      </c>
      <c r="AJ248" s="66" t="s">
        <v>91</v>
      </c>
      <c r="AK248" s="66" t="s">
        <v>755</v>
      </c>
      <c r="AL248" s="66">
        <f>+VLOOKUP(AK248,LISTAS!$A$921:$C$989,2,0)</f>
        <v>35393962</v>
      </c>
      <c r="AM248" s="66">
        <f>+VLOOKUP(AK248,LISTAS!$A$921:$C$989,3,0)</f>
        <v>3</v>
      </c>
      <c r="AN248" s="65">
        <v>45699</v>
      </c>
      <c r="AO248" s="66">
        <v>28025</v>
      </c>
      <c r="AP248" s="65">
        <v>45699</v>
      </c>
      <c r="AQ248" s="68" t="s">
        <v>93</v>
      </c>
      <c r="AR248" s="181" t="s">
        <v>94</v>
      </c>
      <c r="AS248" s="65">
        <v>45700</v>
      </c>
      <c r="AT248" s="66" t="s">
        <v>95</v>
      </c>
      <c r="AU248" s="66" t="s">
        <v>2342</v>
      </c>
      <c r="AV248" s="65">
        <v>45700</v>
      </c>
      <c r="AW248" s="65">
        <v>45700</v>
      </c>
      <c r="AX248" s="66" t="s">
        <v>97</v>
      </c>
      <c r="AY248" s="65">
        <v>45700</v>
      </c>
      <c r="AZ248" s="66"/>
      <c r="BA248" s="72"/>
      <c r="BB248" s="72"/>
      <c r="BC248" s="72"/>
      <c r="BD248" s="88"/>
      <c r="BE248" s="73"/>
      <c r="BF248" s="71"/>
      <c r="BG248" s="71"/>
      <c r="BH248" s="66">
        <f>AI248+BF248</f>
        <v>300</v>
      </c>
      <c r="BI248" s="87">
        <f>+AH248+BG248</f>
        <v>84500000</v>
      </c>
      <c r="BJ248" s="86">
        <f t="shared" si="16"/>
        <v>8450000</v>
      </c>
      <c r="BK248" s="65">
        <v>46002</v>
      </c>
      <c r="BP248" s="67">
        <f>NETWORKDAYS.INTL(E248,AN248,1,Hoja1!C225:C242)-1</f>
        <v>6</v>
      </c>
      <c r="BQ248" s="70" t="s">
        <v>953</v>
      </c>
      <c r="BR248" s="69" t="b">
        <f t="shared" si="13"/>
        <v>0</v>
      </c>
    </row>
    <row r="249" spans="1:70" s="70" customFormat="1" ht="150" customHeight="1">
      <c r="A249" s="62">
        <v>244</v>
      </c>
      <c r="B249" s="63" t="s">
        <v>2343</v>
      </c>
      <c r="C249" s="60" t="s">
        <v>2344</v>
      </c>
      <c r="D249" s="51" t="s">
        <v>2345</v>
      </c>
      <c r="E249" s="52">
        <v>45694</v>
      </c>
      <c r="F249" s="51" t="s">
        <v>73</v>
      </c>
      <c r="G249" s="66">
        <v>81112002</v>
      </c>
      <c r="H249" s="51" t="s">
        <v>74</v>
      </c>
      <c r="I249" s="51" t="s">
        <v>75</v>
      </c>
      <c r="J249" s="51" t="s">
        <v>76</v>
      </c>
      <c r="K249" s="51" t="s">
        <v>248</v>
      </c>
      <c r="L249" s="57" t="s">
        <v>184</v>
      </c>
      <c r="M249" s="51" t="s">
        <v>185</v>
      </c>
      <c r="N249" s="51">
        <v>36625</v>
      </c>
      <c r="O249" s="52">
        <v>45663</v>
      </c>
      <c r="P249" s="54" t="s">
        <v>1910</v>
      </c>
      <c r="Q249" s="59" t="s">
        <v>750</v>
      </c>
      <c r="R249" s="53" t="s">
        <v>81</v>
      </c>
      <c r="S249" s="53" t="s">
        <v>81</v>
      </c>
      <c r="T249" s="53" t="s">
        <v>81</v>
      </c>
      <c r="U249" s="82" t="s">
        <v>2346</v>
      </c>
      <c r="V249" s="55" t="s">
        <v>83</v>
      </c>
      <c r="W249" s="55">
        <v>1026581285</v>
      </c>
      <c r="X249" s="51">
        <v>1</v>
      </c>
      <c r="Y249" s="66" t="s">
        <v>84</v>
      </c>
      <c r="Z249" s="83">
        <v>34677</v>
      </c>
      <c r="AA249" s="84" t="s">
        <v>85</v>
      </c>
      <c r="AB249" s="66" t="s">
        <v>770</v>
      </c>
      <c r="AC249" s="66" t="s">
        <v>1699</v>
      </c>
      <c r="AD249" s="85" t="s">
        <v>2347</v>
      </c>
      <c r="AE249" s="84">
        <v>3167138012</v>
      </c>
      <c r="AF249" s="66" t="s">
        <v>2348</v>
      </c>
      <c r="AG249" s="64" t="s">
        <v>2349</v>
      </c>
      <c r="AH249" s="86">
        <v>84500000</v>
      </c>
      <c r="AI249" s="66">
        <v>300</v>
      </c>
      <c r="AJ249" s="66" t="s">
        <v>91</v>
      </c>
      <c r="AK249" s="66" t="s">
        <v>755</v>
      </c>
      <c r="AL249" s="66">
        <f>+VLOOKUP(AK249,LISTAS!$A$921:$C$989,2,0)</f>
        <v>35393962</v>
      </c>
      <c r="AM249" s="66">
        <f>+VLOOKUP(AK249,LISTAS!$A$921:$C$989,3,0)</f>
        <v>3</v>
      </c>
      <c r="AN249" s="65">
        <v>45699</v>
      </c>
      <c r="AO249" s="66">
        <v>27925</v>
      </c>
      <c r="AP249" s="65">
        <v>45699</v>
      </c>
      <c r="AQ249" s="68" t="s">
        <v>93</v>
      </c>
      <c r="AR249" s="181" t="s">
        <v>94</v>
      </c>
      <c r="AS249" s="65">
        <v>45700</v>
      </c>
      <c r="AT249" s="66" t="s">
        <v>95</v>
      </c>
      <c r="AU249" s="66" t="s">
        <v>2350</v>
      </c>
      <c r="AV249" s="65">
        <v>45699</v>
      </c>
      <c r="AW249" s="65">
        <v>45700</v>
      </c>
      <c r="AX249" s="66" t="s">
        <v>97</v>
      </c>
      <c r="AY249" s="65">
        <v>45700</v>
      </c>
      <c r="AZ249" s="66"/>
      <c r="BA249" s="72"/>
      <c r="BB249" s="72"/>
      <c r="BC249" s="72"/>
      <c r="BD249" s="88"/>
      <c r="BE249" s="73"/>
      <c r="BF249" s="71"/>
      <c r="BG249" s="71"/>
      <c r="BH249" s="66">
        <f>AI249+BF249</f>
        <v>300</v>
      </c>
      <c r="BI249" s="87">
        <f>+AH249+BG249</f>
        <v>84500000</v>
      </c>
      <c r="BJ249" s="86">
        <f t="shared" si="16"/>
        <v>8450000</v>
      </c>
      <c r="BK249" s="65">
        <v>46002</v>
      </c>
      <c r="BP249" s="67">
        <f>NETWORKDAYS.INTL(E249,AN249,1,Hoja1!C226:C243)-1</f>
        <v>3</v>
      </c>
      <c r="BR249" s="69" t="b">
        <f t="shared" si="13"/>
        <v>0</v>
      </c>
    </row>
    <row r="250" spans="1:70" s="70" customFormat="1" ht="150" customHeight="1">
      <c r="A250" s="62">
        <v>245</v>
      </c>
      <c r="B250" s="63" t="s">
        <v>2351</v>
      </c>
      <c r="C250" s="60" t="s">
        <v>2352</v>
      </c>
      <c r="D250" s="51" t="s">
        <v>2353</v>
      </c>
      <c r="E250" s="52">
        <v>45691</v>
      </c>
      <c r="F250" s="51" t="s">
        <v>73</v>
      </c>
      <c r="G250" s="66">
        <v>81112007</v>
      </c>
      <c r="H250" s="51" t="s">
        <v>74</v>
      </c>
      <c r="I250" s="51" t="s">
        <v>75</v>
      </c>
      <c r="J250" s="51" t="s">
        <v>76</v>
      </c>
      <c r="K250" s="51" t="s">
        <v>209</v>
      </c>
      <c r="L250" s="57" t="s">
        <v>184</v>
      </c>
      <c r="M250" s="51" t="s">
        <v>456</v>
      </c>
      <c r="N250" s="51">
        <v>16625</v>
      </c>
      <c r="O250" s="52">
        <v>45662</v>
      </c>
      <c r="P250" s="54" t="s">
        <v>2023</v>
      </c>
      <c r="Q250" s="59" t="s">
        <v>517</v>
      </c>
      <c r="R250" s="53" t="s">
        <v>81</v>
      </c>
      <c r="S250" s="53" t="s">
        <v>81</v>
      </c>
      <c r="T250" s="53" t="s">
        <v>81</v>
      </c>
      <c r="U250" s="82" t="s">
        <v>2354</v>
      </c>
      <c r="V250" s="55" t="s">
        <v>83</v>
      </c>
      <c r="W250" s="55">
        <v>33369459</v>
      </c>
      <c r="X250" s="51">
        <v>1</v>
      </c>
      <c r="Y250" s="66" t="s">
        <v>84</v>
      </c>
      <c r="Z250" s="83">
        <v>30617</v>
      </c>
      <c r="AA250" s="84" t="s">
        <v>85</v>
      </c>
      <c r="AB250" s="66" t="s">
        <v>188</v>
      </c>
      <c r="AC250" s="66"/>
      <c r="AD250" s="85" t="s">
        <v>2355</v>
      </c>
      <c r="AE250" s="84">
        <v>3114721792</v>
      </c>
      <c r="AF250" s="66" t="s">
        <v>2356</v>
      </c>
      <c r="AG250" s="64" t="s">
        <v>2357</v>
      </c>
      <c r="AH250" s="86">
        <v>95550000</v>
      </c>
      <c r="AI250" s="66">
        <v>315</v>
      </c>
      <c r="AJ250" s="66" t="s">
        <v>91</v>
      </c>
      <c r="AK250" s="66" t="s">
        <v>802</v>
      </c>
      <c r="AL250" s="66">
        <f>+VLOOKUP(AK250,LISTAS!$A$921:$C$989,2,0)</f>
        <v>35262244</v>
      </c>
      <c r="AM250" s="66">
        <f>+VLOOKUP(AK250,LISTAS!$A$921:$C$989,3,0)</f>
        <v>1</v>
      </c>
      <c r="AN250" s="65">
        <v>45700</v>
      </c>
      <c r="AO250" s="66">
        <v>28825</v>
      </c>
      <c r="AP250" s="65">
        <v>45701</v>
      </c>
      <c r="AQ250" s="68" t="s">
        <v>93</v>
      </c>
      <c r="AR250" s="181" t="s">
        <v>94</v>
      </c>
      <c r="AS250" s="65">
        <v>45701</v>
      </c>
      <c r="AT250" s="66" t="s">
        <v>95</v>
      </c>
      <c r="AU250" s="66" t="s">
        <v>2358</v>
      </c>
      <c r="AV250" s="65">
        <v>45701</v>
      </c>
      <c r="AW250" s="65">
        <v>45701</v>
      </c>
      <c r="AX250" s="66" t="s">
        <v>97</v>
      </c>
      <c r="AY250" s="65">
        <v>45701</v>
      </c>
      <c r="AZ250" s="66"/>
      <c r="BA250" s="72"/>
      <c r="BB250" s="72"/>
      <c r="BC250" s="72"/>
      <c r="BD250" s="88"/>
      <c r="BE250" s="73"/>
      <c r="BF250" s="71"/>
      <c r="BG250" s="71"/>
      <c r="BH250" s="66">
        <f>AI250+BF250</f>
        <v>315</v>
      </c>
      <c r="BI250" s="87">
        <f>+AH250+BG250</f>
        <v>95550000</v>
      </c>
      <c r="BJ250" s="86">
        <f t="shared" si="16"/>
        <v>9100000</v>
      </c>
      <c r="BK250" s="65">
        <v>46018</v>
      </c>
      <c r="BP250" s="67">
        <f>NETWORKDAYS.INTL(E250,AN250,1,Hoja1!C227:C244)-1</f>
        <v>7</v>
      </c>
      <c r="BQ250" s="70" t="s">
        <v>953</v>
      </c>
      <c r="BR250" s="69" t="b">
        <f t="shared" si="13"/>
        <v>0</v>
      </c>
    </row>
    <row r="251" spans="1:70" s="70" customFormat="1" ht="150" customHeight="1">
      <c r="A251" s="62">
        <v>246</v>
      </c>
      <c r="B251" s="63" t="s">
        <v>2359</v>
      </c>
      <c r="C251" s="60" t="s">
        <v>2360</v>
      </c>
      <c r="D251" s="51" t="s">
        <v>2361</v>
      </c>
      <c r="E251" s="52">
        <v>45692</v>
      </c>
      <c r="F251" s="51" t="s">
        <v>73</v>
      </c>
      <c r="G251" s="66">
        <v>70131700</v>
      </c>
      <c r="H251" s="51" t="s">
        <v>74</v>
      </c>
      <c r="I251" s="51" t="s">
        <v>75</v>
      </c>
      <c r="J251" s="51" t="s">
        <v>76</v>
      </c>
      <c r="K251" s="51" t="s">
        <v>209</v>
      </c>
      <c r="L251" s="57" t="s">
        <v>538</v>
      </c>
      <c r="M251" s="51" t="s">
        <v>539</v>
      </c>
      <c r="N251" s="51">
        <v>9125</v>
      </c>
      <c r="O251" s="52">
        <v>45693</v>
      </c>
      <c r="P251" s="54" t="s">
        <v>2209</v>
      </c>
      <c r="Q251" s="59" t="s">
        <v>540</v>
      </c>
      <c r="R251" s="53" t="s">
        <v>81</v>
      </c>
      <c r="S251" s="53" t="s">
        <v>81</v>
      </c>
      <c r="T251" s="53" t="s">
        <v>81</v>
      </c>
      <c r="U251" s="82" t="s">
        <v>2362</v>
      </c>
      <c r="V251" s="55" t="s">
        <v>83</v>
      </c>
      <c r="W251" s="55">
        <v>12563413</v>
      </c>
      <c r="X251" s="51">
        <v>8</v>
      </c>
      <c r="Y251" s="66" t="s">
        <v>112</v>
      </c>
      <c r="Z251" s="83">
        <v>23865</v>
      </c>
      <c r="AA251" s="84" t="s">
        <v>85</v>
      </c>
      <c r="AB251" s="66" t="s">
        <v>553</v>
      </c>
      <c r="AC251" s="66"/>
      <c r="AD251" s="85" t="s">
        <v>2363</v>
      </c>
      <c r="AE251" s="84">
        <v>3204994405</v>
      </c>
      <c r="AF251" s="66" t="s">
        <v>2364</v>
      </c>
      <c r="AG251" s="64" t="s">
        <v>2365</v>
      </c>
      <c r="AH251" s="86">
        <v>123500000</v>
      </c>
      <c r="AI251" s="66">
        <v>300</v>
      </c>
      <c r="AJ251" s="66" t="s">
        <v>91</v>
      </c>
      <c r="AK251" s="66" t="s">
        <v>546</v>
      </c>
      <c r="AL251" s="66">
        <f>+VLOOKUP(AK251,LISTAS!$A$921:$C$989,2,0)</f>
        <v>53016476</v>
      </c>
      <c r="AM251" s="66">
        <f>+VLOOKUP(AK251,LISTAS!$A$921:$C$989,3,0)</f>
        <v>5</v>
      </c>
      <c r="AN251" s="65">
        <v>45700</v>
      </c>
      <c r="AO251" s="66">
        <v>28925</v>
      </c>
      <c r="AP251" s="65">
        <v>45701</v>
      </c>
      <c r="AQ251" s="68" t="s">
        <v>93</v>
      </c>
      <c r="AR251" s="181" t="s">
        <v>94</v>
      </c>
      <c r="AS251" s="65">
        <v>45701</v>
      </c>
      <c r="AT251" s="66" t="s">
        <v>95</v>
      </c>
      <c r="AU251" s="66" t="s">
        <v>2366</v>
      </c>
      <c r="AV251" s="65">
        <v>45701</v>
      </c>
      <c r="AW251" s="65">
        <v>45701</v>
      </c>
      <c r="AX251" s="66" t="s">
        <v>97</v>
      </c>
      <c r="AY251" s="65">
        <v>45701</v>
      </c>
      <c r="AZ251" s="66"/>
      <c r="BA251" s="72"/>
      <c r="BB251" s="72"/>
      <c r="BC251" s="72"/>
      <c r="BD251" s="88"/>
      <c r="BE251" s="73"/>
      <c r="BF251" s="71"/>
      <c r="BG251" s="71"/>
      <c r="BH251" s="66">
        <f>AI251+BF251</f>
        <v>300</v>
      </c>
      <c r="BI251" s="87">
        <f>+AH251+BG251</f>
        <v>123500000</v>
      </c>
      <c r="BJ251" s="86">
        <f t="shared" si="16"/>
        <v>12350000</v>
      </c>
      <c r="BK251" s="65">
        <v>46003</v>
      </c>
      <c r="BP251" s="67">
        <f>NETWORKDAYS.INTL(E251,AN251,1,Hoja1!C228:C245)-1</f>
        <v>6</v>
      </c>
      <c r="BQ251" s="70" t="s">
        <v>953</v>
      </c>
      <c r="BR251" s="69" t="b">
        <f t="shared" si="13"/>
        <v>0</v>
      </c>
    </row>
    <row r="252" spans="1:70" s="70" customFormat="1" ht="150" customHeight="1">
      <c r="A252" s="62">
        <v>247</v>
      </c>
      <c r="B252" s="63" t="s">
        <v>2367</v>
      </c>
      <c r="C252" s="60" t="s">
        <v>2368</v>
      </c>
      <c r="D252" s="51" t="s">
        <v>2369</v>
      </c>
      <c r="E252" s="52">
        <v>45691</v>
      </c>
      <c r="F252" s="51" t="s">
        <v>73</v>
      </c>
      <c r="G252" s="66">
        <v>70131700</v>
      </c>
      <c r="H252" s="51" t="s">
        <v>74</v>
      </c>
      <c r="I252" s="51" t="s">
        <v>75</v>
      </c>
      <c r="J252" s="51" t="s">
        <v>76</v>
      </c>
      <c r="K252" s="51" t="s">
        <v>298</v>
      </c>
      <c r="L252" s="57" t="s">
        <v>855</v>
      </c>
      <c r="M252" s="51" t="s">
        <v>856</v>
      </c>
      <c r="N252" s="51">
        <v>34925</v>
      </c>
      <c r="O252" s="52">
        <v>45663</v>
      </c>
      <c r="P252" s="54" t="s">
        <v>1808</v>
      </c>
      <c r="Q252" s="59" t="s">
        <v>857</v>
      </c>
      <c r="R252" s="53" t="s">
        <v>81</v>
      </c>
      <c r="S252" s="53" t="s">
        <v>81</v>
      </c>
      <c r="T252" s="53" t="s">
        <v>81</v>
      </c>
      <c r="U252" s="82" t="s">
        <v>2370</v>
      </c>
      <c r="V252" s="55" t="s">
        <v>83</v>
      </c>
      <c r="W252" s="55">
        <v>1052405574</v>
      </c>
      <c r="X252" s="51">
        <v>5</v>
      </c>
      <c r="Y252" s="66" t="s">
        <v>84</v>
      </c>
      <c r="Z252" s="83">
        <v>34999</v>
      </c>
      <c r="AA252" s="84" t="s">
        <v>85</v>
      </c>
      <c r="AB252" s="66" t="s">
        <v>2371</v>
      </c>
      <c r="AC252" s="66"/>
      <c r="AD252" s="85" t="s">
        <v>2372</v>
      </c>
      <c r="AE252" s="84">
        <v>3134663885</v>
      </c>
      <c r="AF252" s="66" t="s">
        <v>2373</v>
      </c>
      <c r="AG252" s="64" t="s">
        <v>2374</v>
      </c>
      <c r="AH252" s="86">
        <v>58500000</v>
      </c>
      <c r="AI252" s="66">
        <v>300</v>
      </c>
      <c r="AJ252" s="66" t="s">
        <v>91</v>
      </c>
      <c r="AK252" s="66" t="s">
        <v>925</v>
      </c>
      <c r="AL252" s="66">
        <f>+VLOOKUP(AK252,LISTAS!$A$921:$C$989,2,0)</f>
        <v>79806884</v>
      </c>
      <c r="AM252" s="66">
        <f>+VLOOKUP(AK252,LISTAS!$A$921:$C$989,3,0)</f>
        <v>1</v>
      </c>
      <c r="AN252" s="65">
        <v>45700</v>
      </c>
      <c r="AO252" s="66">
        <v>30025</v>
      </c>
      <c r="AP252" s="65">
        <v>45701</v>
      </c>
      <c r="AQ252" s="68" t="s">
        <v>93</v>
      </c>
      <c r="AR252" s="181" t="s">
        <v>94</v>
      </c>
      <c r="AS252" s="65">
        <v>45701</v>
      </c>
      <c r="AT252" s="66" t="s">
        <v>95</v>
      </c>
      <c r="AU252" s="66" t="s">
        <v>2375</v>
      </c>
      <c r="AV252" s="65">
        <v>45701</v>
      </c>
      <c r="AW252" s="65">
        <v>45701</v>
      </c>
      <c r="AX252" s="66" t="s">
        <v>97</v>
      </c>
      <c r="AY252" s="65">
        <v>45701</v>
      </c>
      <c r="AZ252" s="66"/>
      <c r="BA252" s="72"/>
      <c r="BB252" s="72"/>
      <c r="BC252" s="72"/>
      <c r="BD252" s="88"/>
      <c r="BE252" s="73"/>
      <c r="BF252" s="71"/>
      <c r="BG252" s="71"/>
      <c r="BH252" s="66">
        <f>AI252+BF252</f>
        <v>300</v>
      </c>
      <c r="BI252" s="87">
        <f>+AH252+BG252</f>
        <v>58500000</v>
      </c>
      <c r="BJ252" s="86">
        <f t="shared" si="16"/>
        <v>5850000</v>
      </c>
      <c r="BK252" s="65">
        <v>46003</v>
      </c>
      <c r="BP252" s="67">
        <f>NETWORKDAYS.INTL(E252,AN252,1,Hoja1!C229:C246)-1</f>
        <v>7</v>
      </c>
      <c r="BQ252" s="70" t="s">
        <v>953</v>
      </c>
      <c r="BR252" s="69" t="b">
        <f t="shared" si="13"/>
        <v>0</v>
      </c>
    </row>
    <row r="253" spans="1:70" s="70" customFormat="1" ht="150" customHeight="1">
      <c r="A253" s="62">
        <v>248</v>
      </c>
      <c r="B253" s="63" t="s">
        <v>2376</v>
      </c>
      <c r="C253" s="60" t="s">
        <v>2377</v>
      </c>
      <c r="D253" s="51" t="s">
        <v>2378</v>
      </c>
      <c r="E253" s="52">
        <v>45693</v>
      </c>
      <c r="F253" s="51" t="s">
        <v>73</v>
      </c>
      <c r="G253" s="66" t="s">
        <v>837</v>
      </c>
      <c r="H253" s="51" t="s">
        <v>74</v>
      </c>
      <c r="I253" s="51" t="s">
        <v>75</v>
      </c>
      <c r="J253" s="51" t="s">
        <v>76</v>
      </c>
      <c r="K253" s="51" t="s">
        <v>209</v>
      </c>
      <c r="L253" s="57" t="s">
        <v>184</v>
      </c>
      <c r="M253" s="51" t="s">
        <v>456</v>
      </c>
      <c r="N253" s="51">
        <v>22125</v>
      </c>
      <c r="O253" s="52">
        <v>45663</v>
      </c>
      <c r="P253" s="54" t="s">
        <v>1752</v>
      </c>
      <c r="Q253" s="59" t="s">
        <v>789</v>
      </c>
      <c r="R253" s="53" t="s">
        <v>81</v>
      </c>
      <c r="S253" s="53" t="s">
        <v>81</v>
      </c>
      <c r="T253" s="53" t="s">
        <v>81</v>
      </c>
      <c r="U253" s="82" t="s">
        <v>2379</v>
      </c>
      <c r="V253" s="55" t="s">
        <v>83</v>
      </c>
      <c r="W253" s="55">
        <v>1023923782</v>
      </c>
      <c r="X253" s="51">
        <v>7</v>
      </c>
      <c r="Y253" s="66" t="s">
        <v>84</v>
      </c>
      <c r="Z253" s="83">
        <v>34021</v>
      </c>
      <c r="AA253" s="84" t="s">
        <v>85</v>
      </c>
      <c r="AB253" s="66" t="s">
        <v>529</v>
      </c>
      <c r="AC253" s="66" t="s">
        <v>1699</v>
      </c>
      <c r="AD253" s="85" t="s">
        <v>2380</v>
      </c>
      <c r="AE253" s="84">
        <v>3204431938</v>
      </c>
      <c r="AF253" s="66" t="s">
        <v>2381</v>
      </c>
      <c r="AG253" s="64" t="s">
        <v>2382</v>
      </c>
      <c r="AH253" s="86">
        <v>97500000</v>
      </c>
      <c r="AI253" s="66">
        <v>300</v>
      </c>
      <c r="AJ253" s="66" t="s">
        <v>91</v>
      </c>
      <c r="AK253" s="66" t="s">
        <v>1930</v>
      </c>
      <c r="AL253" s="66">
        <f>+VLOOKUP(AK253,LISTAS!$A$921:$C$989,2,0)</f>
        <v>1032412499</v>
      </c>
      <c r="AM253" s="66">
        <f>+VLOOKUP(AK253,LISTAS!$A$921:$C$989,3,0)</f>
        <v>7</v>
      </c>
      <c r="AN253" s="65">
        <v>45700</v>
      </c>
      <c r="AO253" s="66">
        <v>29025</v>
      </c>
      <c r="AP253" s="65">
        <v>45701</v>
      </c>
      <c r="AQ253" s="68" t="s">
        <v>93</v>
      </c>
      <c r="AR253" s="181" t="s">
        <v>194</v>
      </c>
      <c r="AS253" s="65">
        <v>45701</v>
      </c>
      <c r="AT253" s="66" t="s">
        <v>95</v>
      </c>
      <c r="AU253" s="66" t="s">
        <v>2383</v>
      </c>
      <c r="AV253" s="65">
        <v>45701</v>
      </c>
      <c r="AW253" s="65">
        <v>45704</v>
      </c>
      <c r="AX253" s="66" t="s">
        <v>97</v>
      </c>
      <c r="AY253" s="65">
        <v>45705</v>
      </c>
      <c r="AZ253" s="66"/>
      <c r="BA253" s="72"/>
      <c r="BB253" s="72"/>
      <c r="BC253" s="72"/>
      <c r="BD253" s="88"/>
      <c r="BE253" s="73"/>
      <c r="BF253" s="71"/>
      <c r="BG253" s="71"/>
      <c r="BH253" s="66">
        <f>AI253+BF253</f>
        <v>300</v>
      </c>
      <c r="BI253" s="87">
        <f>+AH253+BG253</f>
        <v>97500000</v>
      </c>
      <c r="BJ253" s="86">
        <f t="shared" si="16"/>
        <v>9750000</v>
      </c>
      <c r="BK253" s="65">
        <v>46007</v>
      </c>
      <c r="BP253" s="67">
        <f>NETWORKDAYS.INTL(E253,AN253,1,Hoja1!C230:C247)-1</f>
        <v>5</v>
      </c>
      <c r="BR253" s="69" t="b">
        <f t="shared" si="13"/>
        <v>0</v>
      </c>
    </row>
    <row r="254" spans="1:70" s="70" customFormat="1" ht="150" customHeight="1">
      <c r="A254" s="62">
        <v>249</v>
      </c>
      <c r="B254" s="63" t="s">
        <v>2384</v>
      </c>
      <c r="C254" s="60" t="s">
        <v>2385</v>
      </c>
      <c r="D254" s="51" t="s">
        <v>2386</v>
      </c>
      <c r="E254" s="52">
        <v>45694</v>
      </c>
      <c r="F254" s="51" t="s">
        <v>73</v>
      </c>
      <c r="G254" s="66">
        <v>70131700</v>
      </c>
      <c r="H254" s="51" t="s">
        <v>74</v>
      </c>
      <c r="I254" s="51" t="s">
        <v>75</v>
      </c>
      <c r="J254" s="51" t="s">
        <v>76</v>
      </c>
      <c r="K254" s="51" t="s">
        <v>298</v>
      </c>
      <c r="L254" s="57" t="s">
        <v>855</v>
      </c>
      <c r="M254" s="51" t="s">
        <v>856</v>
      </c>
      <c r="N254" s="51">
        <v>27025</v>
      </c>
      <c r="O254" s="52">
        <v>45663</v>
      </c>
      <c r="P254" s="54" t="s">
        <v>1721</v>
      </c>
      <c r="Q254" s="59" t="s">
        <v>540</v>
      </c>
      <c r="R254" s="53" t="s">
        <v>81</v>
      </c>
      <c r="S254" s="53" t="s">
        <v>81</v>
      </c>
      <c r="T254" s="53" t="s">
        <v>81</v>
      </c>
      <c r="U254" s="82" t="s">
        <v>2387</v>
      </c>
      <c r="V254" s="55" t="s">
        <v>83</v>
      </c>
      <c r="W254" s="55">
        <v>80192830</v>
      </c>
      <c r="X254" s="51">
        <v>0</v>
      </c>
      <c r="Y254" s="66" t="s">
        <v>112</v>
      </c>
      <c r="Z254" s="83">
        <v>31139</v>
      </c>
      <c r="AA254" s="84" t="s">
        <v>85</v>
      </c>
      <c r="AB254" s="66" t="s">
        <v>859</v>
      </c>
      <c r="AC254" s="66" t="s">
        <v>1056</v>
      </c>
      <c r="AD254" s="85" t="s">
        <v>2388</v>
      </c>
      <c r="AE254" s="84">
        <v>3158463025</v>
      </c>
      <c r="AF254" s="66" t="s">
        <v>2389</v>
      </c>
      <c r="AG254" s="64" t="s">
        <v>2390</v>
      </c>
      <c r="AH254" s="86">
        <v>104000000</v>
      </c>
      <c r="AI254" s="66">
        <v>300</v>
      </c>
      <c r="AJ254" s="66" t="s">
        <v>91</v>
      </c>
      <c r="AK254" s="66" t="s">
        <v>1238</v>
      </c>
      <c r="AL254" s="66">
        <f>+VLOOKUP(AK254,LISTAS!$A$921:$C$989,2,0)</f>
        <v>1022333136</v>
      </c>
      <c r="AM254" s="66">
        <f>+VLOOKUP(AK254,LISTAS!$A$921:$C$989,3,0)</f>
        <v>3</v>
      </c>
      <c r="AN254" s="65">
        <v>45700</v>
      </c>
      <c r="AO254" s="66">
        <v>29325</v>
      </c>
      <c r="AP254" s="65">
        <v>45701</v>
      </c>
      <c r="AQ254" s="68" t="s">
        <v>93</v>
      </c>
      <c r="AR254" s="181" t="s">
        <v>94</v>
      </c>
      <c r="AS254" s="65">
        <v>45701</v>
      </c>
      <c r="AT254" s="66" t="s">
        <v>95</v>
      </c>
      <c r="AU254" s="66" t="s">
        <v>2391</v>
      </c>
      <c r="AV254" s="65">
        <v>45701</v>
      </c>
      <c r="AW254" s="65">
        <v>45701</v>
      </c>
      <c r="AX254" s="66" t="s">
        <v>97</v>
      </c>
      <c r="AY254" s="65">
        <v>45701</v>
      </c>
      <c r="AZ254" s="66"/>
      <c r="BA254" s="72"/>
      <c r="BB254" s="72"/>
      <c r="BC254" s="72"/>
      <c r="BD254" s="88"/>
      <c r="BE254" s="73"/>
      <c r="BF254" s="71"/>
      <c r="BG254" s="71"/>
      <c r="BH254" s="66">
        <f>AI254+BF254</f>
        <v>300</v>
      </c>
      <c r="BI254" s="87">
        <f>+AH254+BG254</f>
        <v>104000000</v>
      </c>
      <c r="BJ254" s="86">
        <f t="shared" si="16"/>
        <v>10400000</v>
      </c>
      <c r="BK254" s="65">
        <v>46003</v>
      </c>
      <c r="BP254" s="67">
        <f>NETWORKDAYS.INTL(E254,AN254,1,Hoja1!C231:C248)-1</f>
        <v>4</v>
      </c>
      <c r="BR254" s="69" t="b">
        <f t="shared" si="13"/>
        <v>1</v>
      </c>
    </row>
    <row r="255" spans="1:70" s="70" customFormat="1" ht="150" customHeight="1">
      <c r="A255" s="62">
        <v>250</v>
      </c>
      <c r="B255" s="63" t="s">
        <v>2392</v>
      </c>
      <c r="C255" s="60" t="s">
        <v>2393</v>
      </c>
      <c r="D255" s="51" t="s">
        <v>2394</v>
      </c>
      <c r="E255" s="52">
        <v>45694</v>
      </c>
      <c r="F255" s="51" t="s">
        <v>73</v>
      </c>
      <c r="G255" s="66">
        <v>80161506</v>
      </c>
      <c r="H255" s="51" t="s">
        <v>74</v>
      </c>
      <c r="I255" s="51" t="s">
        <v>75</v>
      </c>
      <c r="J255" s="51" t="s">
        <v>76</v>
      </c>
      <c r="K255" s="51" t="s">
        <v>183</v>
      </c>
      <c r="L255" s="57" t="s">
        <v>78</v>
      </c>
      <c r="M255" s="51" t="s">
        <v>79</v>
      </c>
      <c r="N255" s="51">
        <v>24725</v>
      </c>
      <c r="O255" s="52">
        <v>45663</v>
      </c>
      <c r="P255" s="54" t="s">
        <v>2395</v>
      </c>
      <c r="Q255" s="59" t="s">
        <v>573</v>
      </c>
      <c r="R255" s="53" t="s">
        <v>81</v>
      </c>
      <c r="S255" s="53" t="s">
        <v>81</v>
      </c>
      <c r="T255" s="53" t="s">
        <v>81</v>
      </c>
      <c r="U255" s="82" t="s">
        <v>2396</v>
      </c>
      <c r="V255" s="55" t="s">
        <v>83</v>
      </c>
      <c r="W255" s="55">
        <v>1032381148</v>
      </c>
      <c r="X255" s="51">
        <v>2</v>
      </c>
      <c r="Y255" s="66" t="s">
        <v>84</v>
      </c>
      <c r="Z255" s="83">
        <v>31755</v>
      </c>
      <c r="AA255" s="84" t="s">
        <v>85</v>
      </c>
      <c r="AB255" s="66" t="s">
        <v>2397</v>
      </c>
      <c r="AC255" s="66"/>
      <c r="AD255" s="85" t="s">
        <v>2398</v>
      </c>
      <c r="AE255" s="84">
        <v>3002105566</v>
      </c>
      <c r="AF255" s="66" t="s">
        <v>2399</v>
      </c>
      <c r="AG255" s="64" t="s">
        <v>2400</v>
      </c>
      <c r="AH255" s="86">
        <v>45500000</v>
      </c>
      <c r="AI255" s="66">
        <v>300</v>
      </c>
      <c r="AJ255" s="66" t="s">
        <v>91</v>
      </c>
      <c r="AK255" s="66" t="s">
        <v>580</v>
      </c>
      <c r="AL255" s="66">
        <f>+VLOOKUP(AK255,LISTAS!$A$921:$C$989,2,0)</f>
        <v>52164087</v>
      </c>
      <c r="AM255" s="66">
        <f>+VLOOKUP(AK255,LISTAS!$A$921:$C$989,3,0)</f>
        <v>3</v>
      </c>
      <c r="AN255" s="65">
        <v>45700</v>
      </c>
      <c r="AO255" s="66">
        <v>29825</v>
      </c>
      <c r="AP255" s="65">
        <v>45701</v>
      </c>
      <c r="AQ255" s="68" t="s">
        <v>93</v>
      </c>
      <c r="AR255" s="181" t="s">
        <v>94</v>
      </c>
      <c r="AS255" s="65">
        <v>45701</v>
      </c>
      <c r="AT255" s="66" t="s">
        <v>95</v>
      </c>
      <c r="AU255" s="66" t="s">
        <v>2401</v>
      </c>
      <c r="AV255" s="65">
        <v>45700</v>
      </c>
      <c r="AW255" s="65">
        <v>45701</v>
      </c>
      <c r="AX255" s="66" t="s">
        <v>97</v>
      </c>
      <c r="AY255" s="65">
        <v>45701</v>
      </c>
      <c r="AZ255" s="66"/>
      <c r="BA255" s="72"/>
      <c r="BB255" s="72"/>
      <c r="BC255" s="72"/>
      <c r="BD255" s="88"/>
      <c r="BE255" s="73"/>
      <c r="BF255" s="71"/>
      <c r="BG255" s="71"/>
      <c r="BH255" s="66">
        <f>AI255+BF255</f>
        <v>300</v>
      </c>
      <c r="BI255" s="87">
        <f>+AH255+BG255</f>
        <v>45500000</v>
      </c>
      <c r="BJ255" s="86">
        <f t="shared" si="16"/>
        <v>4550000</v>
      </c>
      <c r="BK255" s="65">
        <v>46003</v>
      </c>
      <c r="BP255" s="67">
        <f>NETWORKDAYS.INTL(E255,AN255,1,Hoja1!C232:C249)-1</f>
        <v>4</v>
      </c>
      <c r="BR255" s="69" t="b">
        <f t="shared" si="13"/>
        <v>0</v>
      </c>
    </row>
    <row r="256" spans="1:70" s="70" customFormat="1" ht="150" customHeight="1">
      <c r="A256" s="62">
        <v>251</v>
      </c>
      <c r="B256" s="63" t="s">
        <v>2402</v>
      </c>
      <c r="C256" s="60" t="s">
        <v>2403</v>
      </c>
      <c r="D256" s="51" t="s">
        <v>2404</v>
      </c>
      <c r="E256" s="52">
        <v>45694</v>
      </c>
      <c r="F256" s="51" t="s">
        <v>73</v>
      </c>
      <c r="G256" s="66" t="s">
        <v>496</v>
      </c>
      <c r="H256" s="51" t="s">
        <v>74</v>
      </c>
      <c r="I256" s="51" t="s">
        <v>75</v>
      </c>
      <c r="J256" s="51" t="s">
        <v>76</v>
      </c>
      <c r="K256" s="51" t="s">
        <v>248</v>
      </c>
      <c r="L256" s="57" t="s">
        <v>184</v>
      </c>
      <c r="M256" s="51" t="s">
        <v>185</v>
      </c>
      <c r="N256" s="51">
        <v>33125</v>
      </c>
      <c r="O256" s="52">
        <v>45663</v>
      </c>
      <c r="P256" s="54" t="s">
        <v>2405</v>
      </c>
      <c r="Q256" s="59" t="s">
        <v>457</v>
      </c>
      <c r="R256" s="53" t="s">
        <v>81</v>
      </c>
      <c r="S256" s="53" t="s">
        <v>81</v>
      </c>
      <c r="T256" s="53" t="s">
        <v>81</v>
      </c>
      <c r="U256" s="82" t="s">
        <v>2406</v>
      </c>
      <c r="V256" s="55" t="s">
        <v>83</v>
      </c>
      <c r="W256" s="55">
        <v>1015444020</v>
      </c>
      <c r="X256" s="51">
        <v>9</v>
      </c>
      <c r="Y256" s="66" t="s">
        <v>112</v>
      </c>
      <c r="Z256" s="83">
        <v>34347</v>
      </c>
      <c r="AA256" s="84" t="s">
        <v>85</v>
      </c>
      <c r="AB256" s="66" t="s">
        <v>1903</v>
      </c>
      <c r="AC256" s="66"/>
      <c r="AD256" s="85" t="s">
        <v>2407</v>
      </c>
      <c r="AE256" s="84">
        <v>3209186749</v>
      </c>
      <c r="AF256" s="66" t="s">
        <v>2408</v>
      </c>
      <c r="AG256" s="64" t="s">
        <v>2409</v>
      </c>
      <c r="AH256" s="86">
        <v>54600000</v>
      </c>
      <c r="AI256" s="66">
        <v>315</v>
      </c>
      <c r="AJ256" s="66" t="s">
        <v>91</v>
      </c>
      <c r="AK256" s="66" t="s">
        <v>704</v>
      </c>
      <c r="AL256" s="66">
        <f>+VLOOKUP(AK256,LISTAS!$A$921:$C$989,2,0)</f>
        <v>52490298</v>
      </c>
      <c r="AM256" s="66">
        <f>+VLOOKUP(AK256,LISTAS!$A$921:$C$989,3,0)</f>
        <v>8</v>
      </c>
      <c r="AN256" s="65">
        <v>45700</v>
      </c>
      <c r="AO256" s="66">
        <v>29425</v>
      </c>
      <c r="AP256" s="65">
        <v>45701</v>
      </c>
      <c r="AQ256" s="68" t="s">
        <v>93</v>
      </c>
      <c r="AR256" s="181" t="s">
        <v>94</v>
      </c>
      <c r="AS256" s="65">
        <v>45701</v>
      </c>
      <c r="AT256" s="66" t="s">
        <v>95</v>
      </c>
      <c r="AU256" s="66" t="s">
        <v>2410</v>
      </c>
      <c r="AV256" s="65">
        <v>45701</v>
      </c>
      <c r="AW256" s="65">
        <v>45701</v>
      </c>
      <c r="AX256" s="66" t="s">
        <v>97</v>
      </c>
      <c r="AY256" s="65">
        <v>45701</v>
      </c>
      <c r="AZ256" s="66"/>
      <c r="BA256" s="72"/>
      <c r="BB256" s="72"/>
      <c r="BC256" s="72"/>
      <c r="BD256" s="88"/>
      <c r="BE256" s="73"/>
      <c r="BF256" s="71"/>
      <c r="BG256" s="71"/>
      <c r="BH256" s="66">
        <f>AI256+BF256</f>
        <v>315</v>
      </c>
      <c r="BI256" s="87">
        <f>+AH256+BG256</f>
        <v>54600000</v>
      </c>
      <c r="BJ256" s="86">
        <f t="shared" si="16"/>
        <v>5200000</v>
      </c>
      <c r="BK256" s="65">
        <v>46018</v>
      </c>
      <c r="BP256" s="67">
        <f>NETWORKDAYS.INTL(E256,AN256,1,Hoja1!C233:C250)-1</f>
        <v>4</v>
      </c>
      <c r="BR256" s="69" t="b">
        <f t="shared" si="13"/>
        <v>0</v>
      </c>
    </row>
    <row r="257" spans="1:70" s="70" customFormat="1" ht="150" customHeight="1">
      <c r="A257" s="62">
        <v>252</v>
      </c>
      <c r="B257" s="63" t="s">
        <v>2411</v>
      </c>
      <c r="C257" s="60" t="s">
        <v>2412</v>
      </c>
      <c r="D257" s="51" t="s">
        <v>2413</v>
      </c>
      <c r="E257" s="52">
        <v>45694</v>
      </c>
      <c r="F257" s="51" t="s">
        <v>73</v>
      </c>
      <c r="G257" s="66">
        <v>70131700</v>
      </c>
      <c r="H257" s="51" t="s">
        <v>74</v>
      </c>
      <c r="I257" s="51" t="s">
        <v>75</v>
      </c>
      <c r="J257" s="51" t="s">
        <v>76</v>
      </c>
      <c r="K257" s="51" t="s">
        <v>298</v>
      </c>
      <c r="L257" s="57" t="s">
        <v>855</v>
      </c>
      <c r="M257" s="51" t="s">
        <v>856</v>
      </c>
      <c r="N257" s="51">
        <v>28025</v>
      </c>
      <c r="O257" s="52">
        <v>45663</v>
      </c>
      <c r="P257" s="54" t="s">
        <v>1721</v>
      </c>
      <c r="Q257" s="59" t="s">
        <v>540</v>
      </c>
      <c r="R257" s="53" t="s">
        <v>81</v>
      </c>
      <c r="S257" s="53" t="s">
        <v>81</v>
      </c>
      <c r="T257" s="53" t="s">
        <v>81</v>
      </c>
      <c r="U257" s="82" t="s">
        <v>2414</v>
      </c>
      <c r="V257" s="55" t="s">
        <v>83</v>
      </c>
      <c r="W257" s="55">
        <v>80236773</v>
      </c>
      <c r="X257" s="51">
        <v>1</v>
      </c>
      <c r="Y257" s="66" t="s">
        <v>112</v>
      </c>
      <c r="Z257" s="83">
        <v>29680</v>
      </c>
      <c r="AA257" s="84" t="s">
        <v>85</v>
      </c>
      <c r="AB257" s="66" t="s">
        <v>1518</v>
      </c>
      <c r="AC257" s="66"/>
      <c r="AD257" s="85" t="s">
        <v>2415</v>
      </c>
      <c r="AE257" s="84">
        <v>3112627092</v>
      </c>
      <c r="AF257" s="66" t="s">
        <v>2416</v>
      </c>
      <c r="AG257" s="64" t="s">
        <v>2417</v>
      </c>
      <c r="AH257" s="86">
        <v>104000000</v>
      </c>
      <c r="AI257" s="66">
        <v>300</v>
      </c>
      <c r="AJ257" s="66" t="s">
        <v>91</v>
      </c>
      <c r="AK257" s="66" t="s">
        <v>1492</v>
      </c>
      <c r="AL257" s="66">
        <f>+VLOOKUP(AK257,LISTAS!$A$921:$C$989,2,0)</f>
        <v>1031126742</v>
      </c>
      <c r="AM257" s="66">
        <f>+VLOOKUP(AK257,LISTAS!$A$921:$C$989,3,0)</f>
        <v>2</v>
      </c>
      <c r="AN257" s="65">
        <v>45700</v>
      </c>
      <c r="AO257" s="66">
        <v>28525</v>
      </c>
      <c r="AP257" s="65">
        <v>45701</v>
      </c>
      <c r="AQ257" s="68" t="s">
        <v>93</v>
      </c>
      <c r="AR257" s="181" t="s">
        <v>94</v>
      </c>
      <c r="AS257" s="65">
        <v>45701</v>
      </c>
      <c r="AT257" s="66" t="s">
        <v>95</v>
      </c>
      <c r="AU257" s="66" t="s">
        <v>2418</v>
      </c>
      <c r="AV257" s="65">
        <v>45701</v>
      </c>
      <c r="AW257" s="65">
        <v>45704</v>
      </c>
      <c r="AX257" s="66" t="s">
        <v>97</v>
      </c>
      <c r="AY257" s="65">
        <v>45705</v>
      </c>
      <c r="AZ257" s="66"/>
      <c r="BA257" s="72"/>
      <c r="BB257" s="72"/>
      <c r="BC257" s="72"/>
      <c r="BD257" s="88"/>
      <c r="BE257" s="73"/>
      <c r="BF257" s="71"/>
      <c r="BG257" s="71"/>
      <c r="BH257" s="66">
        <f>AI257+BF257</f>
        <v>300</v>
      </c>
      <c r="BI257" s="87">
        <f>+AH257+BG257</f>
        <v>104000000</v>
      </c>
      <c r="BJ257" s="86">
        <f t="shared" si="16"/>
        <v>10400000</v>
      </c>
      <c r="BK257" s="65">
        <v>46007</v>
      </c>
      <c r="BP257" s="67">
        <f>NETWORKDAYS.INTL(E257,AN257,1,Hoja1!C234:C251)-1</f>
        <v>4</v>
      </c>
      <c r="BR257" s="69" t="b">
        <f t="shared" si="13"/>
        <v>0</v>
      </c>
    </row>
    <row r="258" spans="1:70" s="70" customFormat="1" ht="150" customHeight="1">
      <c r="A258" s="62">
        <v>253</v>
      </c>
      <c r="B258" s="63" t="s">
        <v>2419</v>
      </c>
      <c r="C258" s="60" t="s">
        <v>2420</v>
      </c>
      <c r="D258" s="51" t="s">
        <v>2421</v>
      </c>
      <c r="E258" s="52">
        <v>45691</v>
      </c>
      <c r="F258" s="51" t="s">
        <v>73</v>
      </c>
      <c r="G258" s="66">
        <v>70131700</v>
      </c>
      <c r="H258" s="51" t="s">
        <v>74</v>
      </c>
      <c r="I258" s="51" t="s">
        <v>75</v>
      </c>
      <c r="J258" s="51" t="s">
        <v>76</v>
      </c>
      <c r="K258" s="51" t="s">
        <v>209</v>
      </c>
      <c r="L258" s="57" t="s">
        <v>538</v>
      </c>
      <c r="M258" s="51" t="s">
        <v>539</v>
      </c>
      <c r="N258" s="51">
        <v>8625</v>
      </c>
      <c r="O258" s="52">
        <v>45663</v>
      </c>
      <c r="P258" s="54" t="s">
        <v>2422</v>
      </c>
      <c r="Q258" s="59" t="s">
        <v>1129</v>
      </c>
      <c r="R258" s="53" t="s">
        <v>81</v>
      </c>
      <c r="S258" s="53" t="s">
        <v>81</v>
      </c>
      <c r="T258" s="53" t="s">
        <v>81</v>
      </c>
      <c r="U258" s="82" t="s">
        <v>2423</v>
      </c>
      <c r="V258" s="55" t="s">
        <v>83</v>
      </c>
      <c r="W258" s="55">
        <v>80074842</v>
      </c>
      <c r="X258" s="51">
        <v>3</v>
      </c>
      <c r="Y258" s="66" t="s">
        <v>112</v>
      </c>
      <c r="Z258" s="83">
        <v>31150</v>
      </c>
      <c r="AA258" s="84" t="s">
        <v>85</v>
      </c>
      <c r="AB258" s="66" t="s">
        <v>1518</v>
      </c>
      <c r="AC258" s="66" t="s">
        <v>2424</v>
      </c>
      <c r="AD258" s="85" t="s">
        <v>2425</v>
      </c>
      <c r="AE258" s="84">
        <v>3015551643</v>
      </c>
      <c r="AF258" s="66" t="s">
        <v>2426</v>
      </c>
      <c r="AG258" s="64" t="s">
        <v>2427</v>
      </c>
      <c r="AH258" s="86">
        <v>97825000</v>
      </c>
      <c r="AI258" s="66">
        <v>300</v>
      </c>
      <c r="AJ258" s="66" t="s">
        <v>91</v>
      </c>
      <c r="AK258" s="66" t="s">
        <v>568</v>
      </c>
      <c r="AL258" s="66">
        <f>+VLOOKUP(AK258,LISTAS!$A$921:$C$989,2,0)</f>
        <v>80202238</v>
      </c>
      <c r="AM258" s="66">
        <f>+VLOOKUP(AK258,LISTAS!$A$921:$C$989,3,0)</f>
        <v>4</v>
      </c>
      <c r="AN258" s="65">
        <v>45700</v>
      </c>
      <c r="AO258" s="66">
        <v>29125</v>
      </c>
      <c r="AP258" s="65">
        <v>45701</v>
      </c>
      <c r="AQ258" s="68" t="s">
        <v>93</v>
      </c>
      <c r="AR258" s="181" t="s">
        <v>94</v>
      </c>
      <c r="AS258" s="65">
        <v>45701</v>
      </c>
      <c r="AT258" s="66" t="s">
        <v>95</v>
      </c>
      <c r="AU258" s="66" t="s">
        <v>2428</v>
      </c>
      <c r="AV258" s="65">
        <v>45701</v>
      </c>
      <c r="AW258" s="65">
        <v>45702</v>
      </c>
      <c r="AX258" s="66" t="s">
        <v>97</v>
      </c>
      <c r="AY258" s="65">
        <v>45702</v>
      </c>
      <c r="AZ258" s="66"/>
      <c r="BA258" s="72"/>
      <c r="BB258" s="72"/>
      <c r="BC258" s="72"/>
      <c r="BD258" s="88"/>
      <c r="BE258" s="73"/>
      <c r="BF258" s="71"/>
      <c r="BG258" s="71"/>
      <c r="BH258" s="66">
        <f>AI258+BF258</f>
        <v>300</v>
      </c>
      <c r="BI258" s="87">
        <f>+AH258+BG258</f>
        <v>97825000</v>
      </c>
      <c r="BJ258" s="86">
        <f t="shared" si="16"/>
        <v>9782500</v>
      </c>
      <c r="BK258" s="65">
        <v>46005</v>
      </c>
      <c r="BP258" s="67">
        <f>NETWORKDAYS.INTL(E258,AN258,1,Hoja1!C235:C252)-1</f>
        <v>7</v>
      </c>
      <c r="BQ258" s="70" t="s">
        <v>953</v>
      </c>
      <c r="BR258" s="69" t="b">
        <f t="shared" ref="BR258:BR321" si="18">+LEN(AF258)&gt;390</f>
        <v>0</v>
      </c>
    </row>
    <row r="259" spans="1:70" s="70" customFormat="1" ht="150" customHeight="1">
      <c r="A259" s="62">
        <v>254</v>
      </c>
      <c r="B259" s="63" t="s">
        <v>2429</v>
      </c>
      <c r="C259" s="60" t="s">
        <v>2430</v>
      </c>
      <c r="D259" s="51" t="s">
        <v>2431</v>
      </c>
      <c r="E259" s="52">
        <v>45695</v>
      </c>
      <c r="F259" s="51" t="s">
        <v>73</v>
      </c>
      <c r="G259" s="66" t="s">
        <v>516</v>
      </c>
      <c r="H259" s="51" t="s">
        <v>74</v>
      </c>
      <c r="I259" s="51" t="s">
        <v>75</v>
      </c>
      <c r="J259" s="51" t="s">
        <v>76</v>
      </c>
      <c r="K259" s="51" t="s">
        <v>248</v>
      </c>
      <c r="L259" s="57" t="s">
        <v>184</v>
      </c>
      <c r="M259" s="51" t="s">
        <v>456</v>
      </c>
      <c r="N259" s="51">
        <v>34425</v>
      </c>
      <c r="O259" s="52">
        <v>45663</v>
      </c>
      <c r="P259" s="54" t="s">
        <v>2432</v>
      </c>
      <c r="Q259" s="59" t="s">
        <v>527</v>
      </c>
      <c r="R259" s="53" t="s">
        <v>81</v>
      </c>
      <c r="S259" s="53" t="s">
        <v>81</v>
      </c>
      <c r="T259" s="53" t="s">
        <v>81</v>
      </c>
      <c r="U259" s="82" t="s">
        <v>2433</v>
      </c>
      <c r="V259" s="55" t="s">
        <v>83</v>
      </c>
      <c r="W259" s="55">
        <v>14466429</v>
      </c>
      <c r="X259" s="51">
        <v>7</v>
      </c>
      <c r="Y259" s="66" t="s">
        <v>112</v>
      </c>
      <c r="Z259" s="83">
        <v>30240</v>
      </c>
      <c r="AA259" s="84" t="s">
        <v>85</v>
      </c>
      <c r="AB259" s="66" t="s">
        <v>300</v>
      </c>
      <c r="AC259" s="66" t="s">
        <v>2434</v>
      </c>
      <c r="AD259" s="85" t="s">
        <v>2435</v>
      </c>
      <c r="AE259" s="84">
        <v>3006523958</v>
      </c>
      <c r="AF259" s="66" t="s">
        <v>2436</v>
      </c>
      <c r="AG259" s="64" t="s">
        <v>2437</v>
      </c>
      <c r="AH259" s="86">
        <v>87750000</v>
      </c>
      <c r="AI259" s="66">
        <v>270</v>
      </c>
      <c r="AJ259" s="66" t="s">
        <v>91</v>
      </c>
      <c r="AK259" s="66" t="s">
        <v>439</v>
      </c>
      <c r="AL259" s="66">
        <f>+VLOOKUP(AK259,LISTAS!$A$921:$C$989,2,0)</f>
        <v>51764897</v>
      </c>
      <c r="AM259" s="66">
        <f>+VLOOKUP(AK259,LISTAS!$A$921:$C$989,3,0)</f>
        <v>3</v>
      </c>
      <c r="AN259" s="65">
        <v>45700</v>
      </c>
      <c r="AO259" s="66">
        <v>29525</v>
      </c>
      <c r="AP259" s="65">
        <v>45701</v>
      </c>
      <c r="AQ259" s="68" t="s">
        <v>93</v>
      </c>
      <c r="AR259" s="181" t="s">
        <v>94</v>
      </c>
      <c r="AS259" s="65">
        <v>45701</v>
      </c>
      <c r="AT259" s="66" t="s">
        <v>95</v>
      </c>
      <c r="AU259" s="66" t="s">
        <v>2438</v>
      </c>
      <c r="AV259" s="65">
        <v>45701</v>
      </c>
      <c r="AW259" s="65">
        <v>45702</v>
      </c>
      <c r="AX259" s="66" t="s">
        <v>97</v>
      </c>
      <c r="AY259" s="65">
        <v>45702</v>
      </c>
      <c r="AZ259" s="66"/>
      <c r="BA259" s="72"/>
      <c r="BB259" s="72"/>
      <c r="BC259" s="72"/>
      <c r="BD259" s="88"/>
      <c r="BE259" s="73"/>
      <c r="BF259" s="71"/>
      <c r="BG259" s="71"/>
      <c r="BH259" s="66">
        <f>AI259+BF259</f>
        <v>270</v>
      </c>
      <c r="BI259" s="87">
        <f>+AH259+BG259</f>
        <v>87750000</v>
      </c>
      <c r="BJ259" s="86">
        <f t="shared" si="16"/>
        <v>9750000</v>
      </c>
      <c r="BK259" s="65">
        <v>45974</v>
      </c>
      <c r="BP259" s="67">
        <f>NETWORKDAYS.INTL(E259,AN259,1,Hoja1!C236:C253)-1</f>
        <v>3</v>
      </c>
      <c r="BR259" s="69" t="b">
        <f t="shared" si="18"/>
        <v>0</v>
      </c>
    </row>
    <row r="260" spans="1:70" s="70" customFormat="1" ht="150" customHeight="1">
      <c r="A260" s="62">
        <v>255</v>
      </c>
      <c r="B260" s="63" t="s">
        <v>2439</v>
      </c>
      <c r="C260" s="60" t="s">
        <v>2440</v>
      </c>
      <c r="D260" s="51" t="s">
        <v>2441</v>
      </c>
      <c r="E260" s="52">
        <v>45695</v>
      </c>
      <c r="F260" s="51" t="s">
        <v>73</v>
      </c>
      <c r="G260" s="66">
        <v>70131700</v>
      </c>
      <c r="H260" s="51" t="s">
        <v>74</v>
      </c>
      <c r="I260" s="51" t="s">
        <v>75</v>
      </c>
      <c r="J260" s="51" t="s">
        <v>76</v>
      </c>
      <c r="K260" s="51" t="s">
        <v>298</v>
      </c>
      <c r="L260" s="57" t="s">
        <v>855</v>
      </c>
      <c r="M260" s="51" t="s">
        <v>856</v>
      </c>
      <c r="N260" s="51">
        <v>27625</v>
      </c>
      <c r="O260" s="52">
        <v>45663</v>
      </c>
      <c r="P260" s="54" t="s">
        <v>2432</v>
      </c>
      <c r="Q260" s="59" t="s">
        <v>540</v>
      </c>
      <c r="R260" s="53" t="s">
        <v>81</v>
      </c>
      <c r="S260" s="53" t="s">
        <v>81</v>
      </c>
      <c r="T260" s="53" t="s">
        <v>81</v>
      </c>
      <c r="U260" s="82" t="s">
        <v>2442</v>
      </c>
      <c r="V260" s="55" t="s">
        <v>83</v>
      </c>
      <c r="W260" s="55">
        <v>52488721</v>
      </c>
      <c r="X260" s="51">
        <v>6</v>
      </c>
      <c r="Y260" s="66" t="s">
        <v>84</v>
      </c>
      <c r="Z260" s="83">
        <v>28297</v>
      </c>
      <c r="AA260" s="84" t="s">
        <v>85</v>
      </c>
      <c r="AB260" s="66" t="s">
        <v>529</v>
      </c>
      <c r="AC260" s="66" t="s">
        <v>1143</v>
      </c>
      <c r="AD260" s="85" t="s">
        <v>2443</v>
      </c>
      <c r="AE260" s="84">
        <v>3003460277</v>
      </c>
      <c r="AF260" s="66" t="s">
        <v>2444</v>
      </c>
      <c r="AG260" s="64" t="s">
        <v>2445</v>
      </c>
      <c r="AH260" s="86">
        <v>87750000</v>
      </c>
      <c r="AI260" s="66">
        <v>270</v>
      </c>
      <c r="AJ260" s="66" t="s">
        <v>91</v>
      </c>
      <c r="AK260" s="66" t="s">
        <v>1011</v>
      </c>
      <c r="AL260" s="66">
        <f>+VLOOKUP(AK260,LISTAS!$A$921:$C$989,2,0)</f>
        <v>80099439</v>
      </c>
      <c r="AM260" s="66">
        <f>+VLOOKUP(AK260,LISTAS!$A$921:$C$989,3,0)</f>
        <v>6</v>
      </c>
      <c r="AN260" s="65">
        <v>45700</v>
      </c>
      <c r="AO260" s="66">
        <v>28725</v>
      </c>
      <c r="AP260" s="65">
        <v>45701</v>
      </c>
      <c r="AQ260" s="68" t="s">
        <v>93</v>
      </c>
      <c r="AR260" s="181" t="s">
        <v>94</v>
      </c>
      <c r="AS260" s="65">
        <v>45701</v>
      </c>
      <c r="AT260" s="66" t="s">
        <v>95</v>
      </c>
      <c r="AU260" s="66" t="s">
        <v>2446</v>
      </c>
      <c r="AV260" s="65">
        <v>45701</v>
      </c>
      <c r="AW260" s="65">
        <v>45701</v>
      </c>
      <c r="AX260" s="66" t="s">
        <v>97</v>
      </c>
      <c r="AY260" s="65">
        <v>45701</v>
      </c>
      <c r="AZ260" s="66"/>
      <c r="BA260" s="72"/>
      <c r="BB260" s="72"/>
      <c r="BC260" s="72"/>
      <c r="BD260" s="88"/>
      <c r="BE260" s="73"/>
      <c r="BF260" s="71"/>
      <c r="BG260" s="71"/>
      <c r="BH260" s="66">
        <f>AI260+BF260</f>
        <v>270</v>
      </c>
      <c r="BI260" s="87">
        <f>+AH260+BG260</f>
        <v>87750000</v>
      </c>
      <c r="BJ260" s="86">
        <f t="shared" si="16"/>
        <v>9750000</v>
      </c>
      <c r="BK260" s="65">
        <v>45973</v>
      </c>
      <c r="BP260" s="67">
        <f>NETWORKDAYS.INTL(E260,AN260,1,Hoja1!C237:C254)-1</f>
        <v>3</v>
      </c>
      <c r="BR260" s="69" t="b">
        <f t="shared" si="18"/>
        <v>0</v>
      </c>
    </row>
    <row r="261" spans="1:70" s="70" customFormat="1" ht="150" customHeight="1">
      <c r="A261" s="62">
        <v>256</v>
      </c>
      <c r="B261" s="63" t="s">
        <v>2447</v>
      </c>
      <c r="C261" s="60" t="s">
        <v>2448</v>
      </c>
      <c r="D261" s="51" t="s">
        <v>2449</v>
      </c>
      <c r="E261" s="52">
        <v>45695</v>
      </c>
      <c r="F261" s="51" t="s">
        <v>73</v>
      </c>
      <c r="G261" s="66">
        <v>70131700</v>
      </c>
      <c r="H261" s="51" t="s">
        <v>74</v>
      </c>
      <c r="I261" s="51" t="s">
        <v>75</v>
      </c>
      <c r="J261" s="51" t="s">
        <v>76</v>
      </c>
      <c r="K261" s="51" t="s">
        <v>298</v>
      </c>
      <c r="L261" s="57" t="s">
        <v>855</v>
      </c>
      <c r="M261" s="51" t="s">
        <v>856</v>
      </c>
      <c r="N261" s="51">
        <v>27525</v>
      </c>
      <c r="O261" s="52">
        <v>45663</v>
      </c>
      <c r="P261" s="54" t="s">
        <v>1769</v>
      </c>
      <c r="Q261" s="59" t="s">
        <v>540</v>
      </c>
      <c r="R261" s="53" t="s">
        <v>81</v>
      </c>
      <c r="S261" s="53" t="s">
        <v>81</v>
      </c>
      <c r="T261" s="53" t="s">
        <v>81</v>
      </c>
      <c r="U261" s="82" t="s">
        <v>2450</v>
      </c>
      <c r="V261" s="55" t="s">
        <v>83</v>
      </c>
      <c r="W261" s="55">
        <v>1062303360</v>
      </c>
      <c r="X261" s="51">
        <v>4</v>
      </c>
      <c r="Y261" s="66" t="s">
        <v>84</v>
      </c>
      <c r="Z261" s="83">
        <v>33656</v>
      </c>
      <c r="AA261" s="84" t="s">
        <v>85</v>
      </c>
      <c r="AB261" s="66" t="s">
        <v>641</v>
      </c>
      <c r="AC261" s="66" t="s">
        <v>262</v>
      </c>
      <c r="AD261" s="85" t="s">
        <v>2451</v>
      </c>
      <c r="AE261" s="84">
        <v>3152448788</v>
      </c>
      <c r="AF261" s="66" t="s">
        <v>2452</v>
      </c>
      <c r="AG261" s="64" t="s">
        <v>2453</v>
      </c>
      <c r="AH261" s="86">
        <v>78000000</v>
      </c>
      <c r="AI261" s="66">
        <v>240</v>
      </c>
      <c r="AJ261" s="66" t="s">
        <v>91</v>
      </c>
      <c r="AK261" s="66" t="s">
        <v>1011</v>
      </c>
      <c r="AL261" s="66">
        <f>+VLOOKUP(AK261,LISTAS!$A$921:$C$989,2,0)</f>
        <v>80099439</v>
      </c>
      <c r="AM261" s="66">
        <f>+VLOOKUP(AK261,LISTAS!$A$921:$C$989,3,0)</f>
        <v>6</v>
      </c>
      <c r="AN261" s="65">
        <v>45700</v>
      </c>
      <c r="AO261" s="66">
        <v>28625</v>
      </c>
      <c r="AP261" s="65">
        <v>45701</v>
      </c>
      <c r="AQ261" s="68" t="s">
        <v>93</v>
      </c>
      <c r="AR261" s="181" t="s">
        <v>94</v>
      </c>
      <c r="AS261" s="65">
        <v>45701</v>
      </c>
      <c r="AT261" s="66" t="s">
        <v>95</v>
      </c>
      <c r="AU261" s="66" t="s">
        <v>2454</v>
      </c>
      <c r="AV261" s="65">
        <v>45701</v>
      </c>
      <c r="AW261" s="65">
        <v>45702</v>
      </c>
      <c r="AX261" s="66" t="s">
        <v>97</v>
      </c>
      <c r="AY261" s="65">
        <v>45702</v>
      </c>
      <c r="AZ261" s="66"/>
      <c r="BA261" s="72"/>
      <c r="BB261" s="72"/>
      <c r="BC261" s="72"/>
      <c r="BD261" s="88"/>
      <c r="BE261" s="73"/>
      <c r="BF261" s="71"/>
      <c r="BG261" s="71"/>
      <c r="BH261" s="66">
        <f>AI261+BF261</f>
        <v>240</v>
      </c>
      <c r="BI261" s="87">
        <f>+AH261+BG261</f>
        <v>78000000</v>
      </c>
      <c r="BJ261" s="86">
        <f t="shared" si="16"/>
        <v>9750000</v>
      </c>
      <c r="BK261" s="65">
        <v>45943</v>
      </c>
      <c r="BP261" s="67">
        <f>NETWORKDAYS.INTL(E261,AN261,1,Hoja1!C238:C255)-1</f>
        <v>3</v>
      </c>
      <c r="BR261" s="69" t="b">
        <f t="shared" si="18"/>
        <v>0</v>
      </c>
    </row>
    <row r="262" spans="1:70" s="70" customFormat="1" ht="150" customHeight="1">
      <c r="A262" s="62">
        <v>257</v>
      </c>
      <c r="B262" s="63" t="s">
        <v>2455</v>
      </c>
      <c r="C262" s="60" t="s">
        <v>2456</v>
      </c>
      <c r="D262" s="51" t="s">
        <v>2457</v>
      </c>
      <c r="E262" s="52">
        <v>45695</v>
      </c>
      <c r="F262" s="51" t="s">
        <v>73</v>
      </c>
      <c r="G262" s="66" t="s">
        <v>2458</v>
      </c>
      <c r="H262" s="51" t="s">
        <v>74</v>
      </c>
      <c r="I262" s="51" t="s">
        <v>75</v>
      </c>
      <c r="J262" s="51" t="s">
        <v>76</v>
      </c>
      <c r="K262" s="51" t="s">
        <v>248</v>
      </c>
      <c r="L262" s="57" t="s">
        <v>184</v>
      </c>
      <c r="M262" s="51" t="s">
        <v>456</v>
      </c>
      <c r="N262" s="51">
        <v>23025</v>
      </c>
      <c r="O262" s="52">
        <v>45663</v>
      </c>
      <c r="P262" s="54" t="s">
        <v>2459</v>
      </c>
      <c r="Q262" s="59" t="s">
        <v>789</v>
      </c>
      <c r="R262" s="53" t="s">
        <v>81</v>
      </c>
      <c r="S262" s="53" t="s">
        <v>81</v>
      </c>
      <c r="T262" s="53" t="s">
        <v>81</v>
      </c>
      <c r="U262" s="82" t="s">
        <v>2460</v>
      </c>
      <c r="V262" s="55" t="s">
        <v>83</v>
      </c>
      <c r="W262" s="55">
        <v>1023971155</v>
      </c>
      <c r="X262" s="51">
        <v>3</v>
      </c>
      <c r="Y262" s="66" t="s">
        <v>84</v>
      </c>
      <c r="Z262" s="83">
        <v>32383</v>
      </c>
      <c r="AA262" s="84" t="s">
        <v>85</v>
      </c>
      <c r="AB262" s="66" t="s">
        <v>434</v>
      </c>
      <c r="AC262" s="66"/>
      <c r="AD262" s="85" t="s">
        <v>2461</v>
      </c>
      <c r="AE262" s="84">
        <v>3219856301</v>
      </c>
      <c r="AF262" s="66" t="s">
        <v>2462</v>
      </c>
      <c r="AG262" s="64" t="s">
        <v>2463</v>
      </c>
      <c r="AH262" s="86">
        <v>65000000</v>
      </c>
      <c r="AI262" s="66">
        <v>300</v>
      </c>
      <c r="AJ262" s="66" t="s">
        <v>91</v>
      </c>
      <c r="AK262" s="66" t="s">
        <v>1930</v>
      </c>
      <c r="AL262" s="66">
        <f>+VLOOKUP(AK262,LISTAS!$A$921:$C$989,2,0)</f>
        <v>1032412499</v>
      </c>
      <c r="AM262" s="66">
        <f>+VLOOKUP(AK262,LISTAS!$A$921:$C$989,3,0)</f>
        <v>7</v>
      </c>
      <c r="AN262" s="65">
        <v>45700</v>
      </c>
      <c r="AO262" s="66">
        <v>29625</v>
      </c>
      <c r="AP262" s="65">
        <v>45701</v>
      </c>
      <c r="AQ262" s="68" t="s">
        <v>93</v>
      </c>
      <c r="AR262" s="181" t="s">
        <v>94</v>
      </c>
      <c r="AS262" s="65">
        <v>45701</v>
      </c>
      <c r="AT262" s="66" t="s">
        <v>95</v>
      </c>
      <c r="AU262" s="66" t="s">
        <v>2464</v>
      </c>
      <c r="AV262" s="65">
        <v>45701</v>
      </c>
      <c r="AW262" s="65">
        <v>45701</v>
      </c>
      <c r="AX262" s="66" t="s">
        <v>97</v>
      </c>
      <c r="AY262" s="65">
        <v>45701</v>
      </c>
      <c r="AZ262" s="66"/>
      <c r="BA262" s="72"/>
      <c r="BB262" s="72"/>
      <c r="BC262" s="72"/>
      <c r="BD262" s="88"/>
      <c r="BE262" s="73"/>
      <c r="BF262" s="71"/>
      <c r="BG262" s="71"/>
      <c r="BH262" s="66">
        <f>AI262+BF262</f>
        <v>300</v>
      </c>
      <c r="BI262" s="87">
        <f>+AH262+BG262</f>
        <v>65000000</v>
      </c>
      <c r="BJ262" s="86">
        <f t="shared" si="16"/>
        <v>6500000</v>
      </c>
      <c r="BK262" s="65">
        <v>46003</v>
      </c>
      <c r="BP262" s="67">
        <f>NETWORKDAYS.INTL(E262,AN262,1,Hoja1!C239:C256)-1</f>
        <v>3</v>
      </c>
      <c r="BR262" s="69" t="b">
        <f t="shared" si="18"/>
        <v>0</v>
      </c>
    </row>
    <row r="263" spans="1:70" s="70" customFormat="1" ht="150" customHeight="1">
      <c r="A263" s="62">
        <v>258</v>
      </c>
      <c r="B263" s="63" t="s">
        <v>2465</v>
      </c>
      <c r="C263" s="60" t="s">
        <v>2466</v>
      </c>
      <c r="D263" s="51" t="s">
        <v>2467</v>
      </c>
      <c r="E263" s="52">
        <v>45695</v>
      </c>
      <c r="F263" s="51" t="s">
        <v>73</v>
      </c>
      <c r="G263" s="66">
        <v>70131700</v>
      </c>
      <c r="H263" s="51" t="s">
        <v>74</v>
      </c>
      <c r="I263" s="51" t="s">
        <v>75</v>
      </c>
      <c r="J263" s="51" t="s">
        <v>76</v>
      </c>
      <c r="K263" s="51" t="s">
        <v>298</v>
      </c>
      <c r="L263" s="57" t="s">
        <v>855</v>
      </c>
      <c r="M263" s="51" t="s">
        <v>856</v>
      </c>
      <c r="N263" s="51">
        <v>30425</v>
      </c>
      <c r="O263" s="52">
        <v>45663</v>
      </c>
      <c r="P263" s="54" t="s">
        <v>2432</v>
      </c>
      <c r="Q263" s="59" t="s">
        <v>540</v>
      </c>
      <c r="R263" s="53" t="s">
        <v>81</v>
      </c>
      <c r="S263" s="53" t="s">
        <v>81</v>
      </c>
      <c r="T263" s="53" t="s">
        <v>81</v>
      </c>
      <c r="U263" s="82" t="s">
        <v>2468</v>
      </c>
      <c r="V263" s="55" t="s">
        <v>83</v>
      </c>
      <c r="W263" s="55">
        <v>80491805</v>
      </c>
      <c r="X263" s="51">
        <v>9</v>
      </c>
      <c r="Y263" s="66" t="s">
        <v>112</v>
      </c>
      <c r="Z263" s="83">
        <v>26809</v>
      </c>
      <c r="AA263" s="84" t="s">
        <v>85</v>
      </c>
      <c r="AB263" s="66" t="s">
        <v>1415</v>
      </c>
      <c r="AC263" s="66"/>
      <c r="AD263" s="85" t="s">
        <v>2469</v>
      </c>
      <c r="AE263" s="84">
        <v>3132932501</v>
      </c>
      <c r="AF263" s="66" t="s">
        <v>2470</v>
      </c>
      <c r="AG263" s="64" t="s">
        <v>2471</v>
      </c>
      <c r="AH263" s="86">
        <v>87750000</v>
      </c>
      <c r="AI263" s="66">
        <v>270</v>
      </c>
      <c r="AJ263" s="66" t="s">
        <v>91</v>
      </c>
      <c r="AK263" s="66" t="s">
        <v>1011</v>
      </c>
      <c r="AL263" s="66">
        <f>+VLOOKUP(AK263,LISTAS!$A$921:$C$989,2,0)</f>
        <v>80099439</v>
      </c>
      <c r="AM263" s="66">
        <f>+VLOOKUP(AK263,LISTAS!$A$921:$C$989,3,0)</f>
        <v>6</v>
      </c>
      <c r="AN263" s="65">
        <v>45700</v>
      </c>
      <c r="AO263" s="66">
        <v>29225</v>
      </c>
      <c r="AP263" s="65">
        <v>45701</v>
      </c>
      <c r="AQ263" s="68" t="s">
        <v>93</v>
      </c>
      <c r="AR263" s="181" t="s">
        <v>94</v>
      </c>
      <c r="AS263" s="65">
        <v>45701</v>
      </c>
      <c r="AT263" s="66" t="s">
        <v>163</v>
      </c>
      <c r="AU263" s="66" t="s">
        <v>2472</v>
      </c>
      <c r="AV263" s="65">
        <v>45701</v>
      </c>
      <c r="AW263" s="65">
        <v>45701</v>
      </c>
      <c r="AX263" s="66" t="s">
        <v>97</v>
      </c>
      <c r="AY263" s="65">
        <v>45701</v>
      </c>
      <c r="AZ263" s="66"/>
      <c r="BA263" s="72"/>
      <c r="BB263" s="72"/>
      <c r="BC263" s="72"/>
      <c r="BD263" s="88"/>
      <c r="BE263" s="73"/>
      <c r="BF263" s="71"/>
      <c r="BG263" s="71"/>
      <c r="BH263" s="66">
        <f>AI263+BF263</f>
        <v>270</v>
      </c>
      <c r="BI263" s="87">
        <f>+AH263+BG263</f>
        <v>87750000</v>
      </c>
      <c r="BJ263" s="86">
        <f t="shared" si="16"/>
        <v>9750000</v>
      </c>
      <c r="BK263" s="65">
        <v>45973</v>
      </c>
      <c r="BP263" s="67">
        <f>NETWORKDAYS.INTL(E263,AN263,1,Hoja1!C240:C257)-1</f>
        <v>3</v>
      </c>
      <c r="BR263" s="69" t="b">
        <f t="shared" si="18"/>
        <v>0</v>
      </c>
    </row>
    <row r="264" spans="1:70" s="70" customFormat="1" ht="150" customHeight="1">
      <c r="A264" s="62">
        <v>259</v>
      </c>
      <c r="B264" s="63" t="s">
        <v>2473</v>
      </c>
      <c r="C264" s="60" t="s">
        <v>2474</v>
      </c>
      <c r="D264" s="51" t="s">
        <v>2475</v>
      </c>
      <c r="E264" s="52">
        <v>45692</v>
      </c>
      <c r="F264" s="51" t="s">
        <v>73</v>
      </c>
      <c r="G264" s="66" t="s">
        <v>496</v>
      </c>
      <c r="H264" s="51" t="s">
        <v>74</v>
      </c>
      <c r="I264" s="51" t="s">
        <v>75</v>
      </c>
      <c r="J264" s="51" t="s">
        <v>76</v>
      </c>
      <c r="K264" s="51" t="s">
        <v>248</v>
      </c>
      <c r="L264" s="57" t="s">
        <v>184</v>
      </c>
      <c r="M264" s="51" t="s">
        <v>185</v>
      </c>
      <c r="N264" s="51">
        <v>33425</v>
      </c>
      <c r="O264" s="52">
        <v>45663</v>
      </c>
      <c r="P264" s="54" t="s">
        <v>1943</v>
      </c>
      <c r="Q264" s="59" t="s">
        <v>457</v>
      </c>
      <c r="R264" s="53" t="s">
        <v>81</v>
      </c>
      <c r="S264" s="53" t="s">
        <v>81</v>
      </c>
      <c r="T264" s="53" t="s">
        <v>81</v>
      </c>
      <c r="U264" s="82" t="s">
        <v>2476</v>
      </c>
      <c r="V264" s="55" t="s">
        <v>83</v>
      </c>
      <c r="W264" s="55">
        <v>1032415950</v>
      </c>
      <c r="X264" s="51">
        <v>1</v>
      </c>
      <c r="Y264" s="66" t="s">
        <v>112</v>
      </c>
      <c r="Z264" s="83">
        <v>32331</v>
      </c>
      <c r="AA264" s="84" t="s">
        <v>85</v>
      </c>
      <c r="AB264" s="66" t="s">
        <v>434</v>
      </c>
      <c r="AC264" s="66" t="s">
        <v>499</v>
      </c>
      <c r="AD264" s="85" t="s">
        <v>2477</v>
      </c>
      <c r="AE264" s="84">
        <v>3102110581</v>
      </c>
      <c r="AF264" s="66" t="s">
        <v>2478</v>
      </c>
      <c r="AG264" s="64" t="s">
        <v>2479</v>
      </c>
      <c r="AH264" s="86">
        <v>102375000</v>
      </c>
      <c r="AI264" s="66">
        <v>315</v>
      </c>
      <c r="AJ264" s="66" t="s">
        <v>91</v>
      </c>
      <c r="AK264" s="66" t="s">
        <v>503</v>
      </c>
      <c r="AL264" s="66">
        <f>+VLOOKUP(AK264,LISTAS!$A$921:$C$989,2,0)</f>
        <v>52187720</v>
      </c>
      <c r="AM264" s="66">
        <f>+VLOOKUP(AK264,LISTAS!$A$921:$C$989,3,0)</f>
        <v>7</v>
      </c>
      <c r="AN264" s="65">
        <v>45700</v>
      </c>
      <c r="AO264" s="66">
        <v>29725</v>
      </c>
      <c r="AP264" s="65">
        <v>45701</v>
      </c>
      <c r="AQ264" s="68" t="s">
        <v>93</v>
      </c>
      <c r="AR264" s="181" t="s">
        <v>94</v>
      </c>
      <c r="AS264" s="65">
        <v>45701</v>
      </c>
      <c r="AT264" s="66" t="s">
        <v>163</v>
      </c>
      <c r="AU264" s="66" t="s">
        <v>2480</v>
      </c>
      <c r="AV264" s="65">
        <v>45701</v>
      </c>
      <c r="AW264" s="65">
        <v>45701</v>
      </c>
      <c r="AX264" s="66" t="s">
        <v>97</v>
      </c>
      <c r="AY264" s="65">
        <v>45701</v>
      </c>
      <c r="AZ264" s="66"/>
      <c r="BA264" s="72"/>
      <c r="BB264" s="72"/>
      <c r="BC264" s="72"/>
      <c r="BD264" s="88"/>
      <c r="BE264" s="73"/>
      <c r="BF264" s="71"/>
      <c r="BG264" s="71"/>
      <c r="BH264" s="66">
        <f>AI264+BF264</f>
        <v>315</v>
      </c>
      <c r="BI264" s="87">
        <f>+AH264+BG264</f>
        <v>102375000</v>
      </c>
      <c r="BJ264" s="86">
        <f t="shared" si="16"/>
        <v>9750000</v>
      </c>
      <c r="BK264" s="65">
        <v>46018</v>
      </c>
      <c r="BP264" s="67">
        <f>NETWORKDAYS.INTL(E264,AN264,1,Hoja1!C241:C258)-1</f>
        <v>6</v>
      </c>
      <c r="BQ264" s="70" t="s">
        <v>953</v>
      </c>
      <c r="BR264" s="69" t="b">
        <f t="shared" si="18"/>
        <v>0</v>
      </c>
    </row>
    <row r="265" spans="1:70" s="70" customFormat="1" ht="150" customHeight="1">
      <c r="A265" s="62">
        <v>260</v>
      </c>
      <c r="B265" s="63" t="s">
        <v>2481</v>
      </c>
      <c r="C265" s="60" t="s">
        <v>2482</v>
      </c>
      <c r="D265" s="51" t="s">
        <v>2483</v>
      </c>
      <c r="E265" s="52">
        <v>45695</v>
      </c>
      <c r="F265" s="51" t="s">
        <v>73</v>
      </c>
      <c r="G265" s="66" t="s">
        <v>779</v>
      </c>
      <c r="H265" s="51" t="s">
        <v>74</v>
      </c>
      <c r="I265" s="51" t="s">
        <v>75</v>
      </c>
      <c r="J265" s="51" t="s">
        <v>76</v>
      </c>
      <c r="K265" s="51" t="s">
        <v>183</v>
      </c>
      <c r="L265" s="57" t="s">
        <v>612</v>
      </c>
      <c r="M265" s="51" t="s">
        <v>79</v>
      </c>
      <c r="N265" s="51">
        <v>29425</v>
      </c>
      <c r="O265" s="52">
        <v>45663</v>
      </c>
      <c r="P265" s="54" t="s">
        <v>2484</v>
      </c>
      <c r="Q265" s="59" t="s">
        <v>80</v>
      </c>
      <c r="R265" s="53" t="s">
        <v>81</v>
      </c>
      <c r="S265" s="53" t="s">
        <v>81</v>
      </c>
      <c r="T265" s="53" t="s">
        <v>81</v>
      </c>
      <c r="U265" s="82" t="s">
        <v>2485</v>
      </c>
      <c r="V265" s="55" t="s">
        <v>83</v>
      </c>
      <c r="W265" s="55">
        <v>79471331</v>
      </c>
      <c r="X265" s="51">
        <v>0</v>
      </c>
      <c r="Y265" s="66" t="s">
        <v>112</v>
      </c>
      <c r="Z265" s="83">
        <v>25085</v>
      </c>
      <c r="AA265" s="84" t="s">
        <v>85</v>
      </c>
      <c r="AB265" s="66" t="s">
        <v>2486</v>
      </c>
      <c r="AC265" s="66"/>
      <c r="AD265" s="85" t="s">
        <v>2487</v>
      </c>
      <c r="AE265" s="84">
        <v>3144691771</v>
      </c>
      <c r="AF265" s="66" t="s">
        <v>2488</v>
      </c>
      <c r="AG265" s="64" t="s">
        <v>2489</v>
      </c>
      <c r="AH265" s="86">
        <v>47775000</v>
      </c>
      <c r="AI265" s="66">
        <v>315</v>
      </c>
      <c r="AJ265" s="66" t="s">
        <v>91</v>
      </c>
      <c r="AK265" s="66" t="s">
        <v>618</v>
      </c>
      <c r="AL265" s="66">
        <f>+VLOOKUP(AK265,LISTAS!$A$921:$C$989,2,0)</f>
        <v>52153551</v>
      </c>
      <c r="AM265" s="66">
        <f>+VLOOKUP(AK265,LISTAS!$A$921:$C$989,3,0)</f>
        <v>2</v>
      </c>
      <c r="AN265" s="65">
        <v>45700</v>
      </c>
      <c r="AO265" s="66">
        <v>29925</v>
      </c>
      <c r="AP265" s="65">
        <v>45701</v>
      </c>
      <c r="AQ265" s="68" t="s">
        <v>93</v>
      </c>
      <c r="AR265" s="181" t="s">
        <v>94</v>
      </c>
      <c r="AS265" s="65">
        <v>45701</v>
      </c>
      <c r="AT265" s="66" t="s">
        <v>95</v>
      </c>
      <c r="AU265" s="66" t="s">
        <v>2490</v>
      </c>
      <c r="AV265" s="65">
        <v>45701</v>
      </c>
      <c r="AW265" s="65">
        <v>45702</v>
      </c>
      <c r="AX265" s="66" t="s">
        <v>97</v>
      </c>
      <c r="AY265" s="65">
        <v>45702</v>
      </c>
      <c r="AZ265" s="66"/>
      <c r="BA265" s="72"/>
      <c r="BB265" s="72"/>
      <c r="BC265" s="72"/>
      <c r="BD265" s="88"/>
      <c r="BE265" s="73"/>
      <c r="BF265" s="71"/>
      <c r="BG265" s="71"/>
      <c r="BH265" s="66">
        <f>AI265+BF265</f>
        <v>315</v>
      </c>
      <c r="BI265" s="87">
        <f>+AH265+BG265</f>
        <v>47775000</v>
      </c>
      <c r="BJ265" s="86">
        <f t="shared" si="16"/>
        <v>4550000</v>
      </c>
      <c r="BK265" s="65">
        <v>46019</v>
      </c>
      <c r="BP265" s="67">
        <f>NETWORKDAYS.INTL(E265,AN265,1,Hoja1!C242:C259)-1</f>
        <v>3</v>
      </c>
      <c r="BR265" s="69" t="b">
        <f t="shared" si="18"/>
        <v>0</v>
      </c>
    </row>
    <row r="266" spans="1:70" s="70" customFormat="1" ht="150" customHeight="1">
      <c r="A266" s="62">
        <v>261</v>
      </c>
      <c r="B266" s="63" t="s">
        <v>2491</v>
      </c>
      <c r="C266" s="60" t="s">
        <v>2492</v>
      </c>
      <c r="D266" s="51" t="s">
        <v>2493</v>
      </c>
      <c r="E266" s="52">
        <v>45695</v>
      </c>
      <c r="F266" s="51" t="s">
        <v>73</v>
      </c>
      <c r="G266" s="66">
        <v>70131700</v>
      </c>
      <c r="H266" s="51" t="s">
        <v>74</v>
      </c>
      <c r="I266" s="51" t="s">
        <v>75</v>
      </c>
      <c r="J266" s="51" t="s">
        <v>76</v>
      </c>
      <c r="K266" s="51" t="s">
        <v>298</v>
      </c>
      <c r="L266" s="57" t="s">
        <v>855</v>
      </c>
      <c r="M266" s="51" t="s">
        <v>856</v>
      </c>
      <c r="N266" s="51">
        <v>30225</v>
      </c>
      <c r="O266" s="52">
        <v>45663</v>
      </c>
      <c r="P266" s="54" t="s">
        <v>1721</v>
      </c>
      <c r="Q266" s="59" t="s">
        <v>540</v>
      </c>
      <c r="R266" s="53" t="s">
        <v>81</v>
      </c>
      <c r="S266" s="53" t="s">
        <v>81</v>
      </c>
      <c r="T266" s="53" t="s">
        <v>81</v>
      </c>
      <c r="U266" s="82" t="s">
        <v>2494</v>
      </c>
      <c r="V266" s="55" t="s">
        <v>83</v>
      </c>
      <c r="W266" s="55">
        <v>79299180</v>
      </c>
      <c r="X266" s="51">
        <v>9</v>
      </c>
      <c r="Y266" s="66" t="s">
        <v>112</v>
      </c>
      <c r="Z266" s="83">
        <v>23353</v>
      </c>
      <c r="AA266" s="84" t="s">
        <v>85</v>
      </c>
      <c r="AB266" s="66" t="s">
        <v>1084</v>
      </c>
      <c r="AC266" s="66"/>
      <c r="AD266" s="85" t="s">
        <v>2495</v>
      </c>
      <c r="AE266" s="84">
        <v>3108868342</v>
      </c>
      <c r="AF266" s="66" t="s">
        <v>2496</v>
      </c>
      <c r="AG266" s="64" t="s">
        <v>2497</v>
      </c>
      <c r="AH266" s="86">
        <v>104000000</v>
      </c>
      <c r="AI266" s="66">
        <v>300</v>
      </c>
      <c r="AJ266" s="66" t="s">
        <v>91</v>
      </c>
      <c r="AK266" s="66" t="s">
        <v>1492</v>
      </c>
      <c r="AL266" s="66">
        <f>+VLOOKUP(AK266,LISTAS!$A$921:$C$989,2,0)</f>
        <v>1031126742</v>
      </c>
      <c r="AM266" s="66">
        <f>+VLOOKUP(AK266,LISTAS!$A$921:$C$989,3,0)</f>
        <v>2</v>
      </c>
      <c r="AN266" s="65">
        <v>45701</v>
      </c>
      <c r="AO266" s="66">
        <v>31525</v>
      </c>
      <c r="AP266" s="65">
        <v>45702</v>
      </c>
      <c r="AQ266" s="68" t="s">
        <v>93</v>
      </c>
      <c r="AR266" s="181" t="s">
        <v>94</v>
      </c>
      <c r="AS266" s="65">
        <v>45702</v>
      </c>
      <c r="AT266" s="66" t="s">
        <v>95</v>
      </c>
      <c r="AU266" s="66" t="s">
        <v>2498</v>
      </c>
      <c r="AV266" s="65">
        <v>45701</v>
      </c>
      <c r="AW266" s="65">
        <v>45701</v>
      </c>
      <c r="AX266" s="66" t="s">
        <v>97</v>
      </c>
      <c r="AY266" s="65">
        <v>45702</v>
      </c>
      <c r="AZ266" s="66"/>
      <c r="BA266" s="72"/>
      <c r="BB266" s="72"/>
      <c r="BC266" s="72"/>
      <c r="BD266" s="88"/>
      <c r="BE266" s="73"/>
      <c r="BF266" s="71"/>
      <c r="BG266" s="71"/>
      <c r="BH266" s="66">
        <f>AI266+BF266</f>
        <v>300</v>
      </c>
      <c r="BI266" s="87">
        <f>+AH266+BG266</f>
        <v>104000000</v>
      </c>
      <c r="BJ266" s="86">
        <f t="shared" si="16"/>
        <v>10400000</v>
      </c>
      <c r="BK266" s="65">
        <v>46004</v>
      </c>
      <c r="BP266" s="67">
        <f>NETWORKDAYS.INTL(E266,AN266,1,Hoja1!C243:C260)-1</f>
        <v>4</v>
      </c>
      <c r="BR266" s="69" t="b">
        <f t="shared" si="18"/>
        <v>0</v>
      </c>
    </row>
    <row r="267" spans="1:70" s="70" customFormat="1" ht="150" customHeight="1">
      <c r="A267" s="62">
        <v>262</v>
      </c>
      <c r="B267" s="63" t="s">
        <v>2499</v>
      </c>
      <c r="C267" s="60" t="s">
        <v>2500</v>
      </c>
      <c r="D267" s="51" t="s">
        <v>2501</v>
      </c>
      <c r="E267" s="52">
        <v>45695</v>
      </c>
      <c r="F267" s="51" t="s">
        <v>73</v>
      </c>
      <c r="G267" s="66" t="s">
        <v>837</v>
      </c>
      <c r="H267" s="51" t="s">
        <v>74</v>
      </c>
      <c r="I267" s="51" t="s">
        <v>75</v>
      </c>
      <c r="J267" s="51" t="s">
        <v>76</v>
      </c>
      <c r="K267" s="51" t="s">
        <v>183</v>
      </c>
      <c r="L267" s="57" t="s">
        <v>184</v>
      </c>
      <c r="M267" s="51" t="s">
        <v>456</v>
      </c>
      <c r="N267" s="51">
        <v>22825</v>
      </c>
      <c r="O267" s="52">
        <v>45663</v>
      </c>
      <c r="P267" s="54" t="s">
        <v>1752</v>
      </c>
      <c r="Q267" s="59" t="s">
        <v>789</v>
      </c>
      <c r="R267" s="53" t="s">
        <v>81</v>
      </c>
      <c r="S267" s="53" t="s">
        <v>81</v>
      </c>
      <c r="T267" s="53" t="s">
        <v>81</v>
      </c>
      <c r="U267" s="82" t="s">
        <v>2502</v>
      </c>
      <c r="V267" s="55" t="s">
        <v>83</v>
      </c>
      <c r="W267" s="55">
        <v>1045227462</v>
      </c>
      <c r="X267" s="51">
        <v>1</v>
      </c>
      <c r="Y267" s="66" t="s">
        <v>112</v>
      </c>
      <c r="Z267" s="83">
        <v>31587</v>
      </c>
      <c r="AA267" s="84" t="s">
        <v>85</v>
      </c>
      <c r="AB267" s="66" t="s">
        <v>1359</v>
      </c>
      <c r="AC267" s="66" t="s">
        <v>1699</v>
      </c>
      <c r="AD267" s="85" t="s">
        <v>2503</v>
      </c>
      <c r="AE267" s="84">
        <v>3103630659</v>
      </c>
      <c r="AF267" s="66" t="s">
        <v>2504</v>
      </c>
      <c r="AG267" s="64" t="s">
        <v>2505</v>
      </c>
      <c r="AH267" s="86">
        <v>97500000</v>
      </c>
      <c r="AI267" s="66">
        <v>300</v>
      </c>
      <c r="AJ267" s="66" t="s">
        <v>91</v>
      </c>
      <c r="AK267" s="66" t="s">
        <v>1930</v>
      </c>
      <c r="AL267" s="66">
        <f>+VLOOKUP(AK267,LISTAS!$A$921:$C$989,2,0)</f>
        <v>1032412499</v>
      </c>
      <c r="AM267" s="66">
        <f>+VLOOKUP(AK267,LISTAS!$A$921:$C$989,3,0)</f>
        <v>7</v>
      </c>
      <c r="AN267" s="65">
        <v>45701</v>
      </c>
      <c r="AO267" s="66">
        <v>32225</v>
      </c>
      <c r="AP267" s="65">
        <v>45702</v>
      </c>
      <c r="AQ267" s="68" t="s">
        <v>93</v>
      </c>
      <c r="AR267" s="181" t="s">
        <v>94</v>
      </c>
      <c r="AS267" s="65">
        <v>45702</v>
      </c>
      <c r="AT267" s="66" t="s">
        <v>95</v>
      </c>
      <c r="AU267" s="66" t="s">
        <v>2506</v>
      </c>
      <c r="AV267" s="65">
        <v>45702</v>
      </c>
      <c r="AW267" s="65">
        <v>45702</v>
      </c>
      <c r="AX267" s="66" t="s">
        <v>97</v>
      </c>
      <c r="AY267" s="65">
        <v>45702</v>
      </c>
      <c r="AZ267" s="66"/>
      <c r="BA267" s="72"/>
      <c r="BB267" s="72"/>
      <c r="BC267" s="72"/>
      <c r="BD267" s="88"/>
      <c r="BE267" s="73"/>
      <c r="BF267" s="71"/>
      <c r="BG267" s="71"/>
      <c r="BH267" s="66">
        <f>AI267+BF267</f>
        <v>300</v>
      </c>
      <c r="BI267" s="87">
        <f>+AH267+BG267</f>
        <v>97500000</v>
      </c>
      <c r="BJ267" s="86">
        <f t="shared" si="16"/>
        <v>9750000</v>
      </c>
      <c r="BK267" s="65">
        <v>46004</v>
      </c>
      <c r="BP267" s="67">
        <f>NETWORKDAYS.INTL(E267,AN267,1,Hoja1!C244:C261)-1</f>
        <v>4</v>
      </c>
      <c r="BR267" s="69" t="b">
        <f t="shared" si="18"/>
        <v>0</v>
      </c>
    </row>
    <row r="268" spans="1:70" s="70" customFormat="1" ht="150" customHeight="1">
      <c r="A268" s="62">
        <v>263</v>
      </c>
      <c r="B268" s="63" t="s">
        <v>2507</v>
      </c>
      <c r="C268" s="60" t="s">
        <v>2508</v>
      </c>
      <c r="D268" s="51" t="s">
        <v>2509</v>
      </c>
      <c r="E268" s="52">
        <v>45695</v>
      </c>
      <c r="F268" s="51" t="s">
        <v>73</v>
      </c>
      <c r="G268" s="66" t="s">
        <v>837</v>
      </c>
      <c r="H268" s="51" t="s">
        <v>74</v>
      </c>
      <c r="I268" s="51" t="s">
        <v>75</v>
      </c>
      <c r="J268" s="51" t="s">
        <v>76</v>
      </c>
      <c r="K268" s="51" t="s">
        <v>248</v>
      </c>
      <c r="L268" s="57" t="s">
        <v>184</v>
      </c>
      <c r="M268" s="51" t="s">
        <v>456</v>
      </c>
      <c r="N268" s="51">
        <v>22525</v>
      </c>
      <c r="O268" s="52">
        <v>45663</v>
      </c>
      <c r="P268" s="54" t="s">
        <v>1752</v>
      </c>
      <c r="Q268" s="59" t="s">
        <v>789</v>
      </c>
      <c r="R268" s="53" t="s">
        <v>81</v>
      </c>
      <c r="S268" s="53" t="s">
        <v>81</v>
      </c>
      <c r="T268" s="53" t="s">
        <v>81</v>
      </c>
      <c r="U268" s="82" t="s">
        <v>2510</v>
      </c>
      <c r="V268" s="55" t="s">
        <v>83</v>
      </c>
      <c r="W268" s="55">
        <v>1013667943</v>
      </c>
      <c r="X268" s="51">
        <v>4</v>
      </c>
      <c r="Y268" s="66" t="s">
        <v>112</v>
      </c>
      <c r="Z268" s="83">
        <v>35253</v>
      </c>
      <c r="AA268" s="84" t="s">
        <v>85</v>
      </c>
      <c r="AB268" s="66" t="s">
        <v>434</v>
      </c>
      <c r="AC268" s="66" t="s">
        <v>1699</v>
      </c>
      <c r="AD268" s="85" t="s">
        <v>2511</v>
      </c>
      <c r="AE268" s="84">
        <v>3176909941</v>
      </c>
      <c r="AF268" s="66" t="s">
        <v>2504</v>
      </c>
      <c r="AG268" s="64" t="s">
        <v>2512</v>
      </c>
      <c r="AH268" s="86">
        <v>97500000</v>
      </c>
      <c r="AI268" s="66">
        <v>300</v>
      </c>
      <c r="AJ268" s="66" t="s">
        <v>91</v>
      </c>
      <c r="AK268" s="66" t="s">
        <v>1930</v>
      </c>
      <c r="AL268" s="66">
        <f>+VLOOKUP(AK268,LISTAS!$A$921:$C$989,2,0)</f>
        <v>1032412499</v>
      </c>
      <c r="AM268" s="66">
        <f>+VLOOKUP(AK268,LISTAS!$A$921:$C$989,3,0)</f>
        <v>7</v>
      </c>
      <c r="AN268" s="65">
        <v>45701</v>
      </c>
      <c r="AO268" s="66">
        <v>32525</v>
      </c>
      <c r="AP268" s="65">
        <v>45702</v>
      </c>
      <c r="AQ268" s="68" t="s">
        <v>93</v>
      </c>
      <c r="AR268" s="181" t="s">
        <v>94</v>
      </c>
      <c r="AS268" s="65">
        <v>45702</v>
      </c>
      <c r="AT268" s="66" t="s">
        <v>95</v>
      </c>
      <c r="AU268" s="66" t="s">
        <v>2513</v>
      </c>
      <c r="AV268" s="65">
        <v>45702</v>
      </c>
      <c r="AW268" s="65">
        <v>45705</v>
      </c>
      <c r="AX268" s="66" t="s">
        <v>97</v>
      </c>
      <c r="AY268" s="65">
        <v>45705</v>
      </c>
      <c r="AZ268" s="66"/>
      <c r="BA268" s="72"/>
      <c r="BB268" s="72"/>
      <c r="BC268" s="72"/>
      <c r="BD268" s="88"/>
      <c r="BE268" s="73"/>
      <c r="BF268" s="71"/>
      <c r="BG268" s="71"/>
      <c r="BH268" s="66">
        <f>AI268+BF268</f>
        <v>300</v>
      </c>
      <c r="BI268" s="87">
        <f>+AH268+BG268</f>
        <v>97500000</v>
      </c>
      <c r="BJ268" s="86">
        <f t="shared" si="16"/>
        <v>9750000</v>
      </c>
      <c r="BK268" s="65">
        <v>46007</v>
      </c>
      <c r="BP268" s="67">
        <f>NETWORKDAYS.INTL(E268,AN268,1,Hoja1!C245:C262)-1</f>
        <v>4</v>
      </c>
      <c r="BR268" s="69" t="b">
        <f t="shared" si="18"/>
        <v>0</v>
      </c>
    </row>
    <row r="269" spans="1:70" s="70" customFormat="1" ht="150" customHeight="1">
      <c r="A269" s="62">
        <v>264</v>
      </c>
      <c r="B269" s="63" t="s">
        <v>2514</v>
      </c>
      <c r="C269" s="60" t="s">
        <v>2515</v>
      </c>
      <c r="D269" s="51" t="s">
        <v>2516</v>
      </c>
      <c r="E269" s="52">
        <v>45695</v>
      </c>
      <c r="F269" s="51" t="s">
        <v>73</v>
      </c>
      <c r="G269" s="66" t="s">
        <v>496</v>
      </c>
      <c r="H269" s="51" t="s">
        <v>74</v>
      </c>
      <c r="I269" s="51" t="s">
        <v>75</v>
      </c>
      <c r="J269" s="51" t="s">
        <v>76</v>
      </c>
      <c r="K269" s="51" t="s">
        <v>248</v>
      </c>
      <c r="L269" s="57" t="s">
        <v>184</v>
      </c>
      <c r="M269" s="51" t="s">
        <v>185</v>
      </c>
      <c r="N269" s="51">
        <v>16425</v>
      </c>
      <c r="O269" s="52">
        <v>45662</v>
      </c>
      <c r="P269" s="54" t="s">
        <v>1793</v>
      </c>
      <c r="Q269" s="59" t="s">
        <v>457</v>
      </c>
      <c r="R269" s="53" t="s">
        <v>81</v>
      </c>
      <c r="S269" s="53" t="s">
        <v>81</v>
      </c>
      <c r="T269" s="53" t="s">
        <v>81</v>
      </c>
      <c r="U269" s="82" t="s">
        <v>2517</v>
      </c>
      <c r="V269" s="55" t="s">
        <v>83</v>
      </c>
      <c r="W269" s="55">
        <v>52621322</v>
      </c>
      <c r="X269" s="51">
        <v>0</v>
      </c>
      <c r="Y269" s="66" t="s">
        <v>84</v>
      </c>
      <c r="Z269" s="83">
        <v>26354</v>
      </c>
      <c r="AA269" s="84" t="s">
        <v>85</v>
      </c>
      <c r="AB269" s="66" t="s">
        <v>86</v>
      </c>
      <c r="AC269" s="66"/>
      <c r="AD269" s="85" t="s">
        <v>2518</v>
      </c>
      <c r="AE269" s="84">
        <v>3112122992</v>
      </c>
      <c r="AF269" s="66" t="s">
        <v>2519</v>
      </c>
      <c r="AG269" s="64" t="s">
        <v>2520</v>
      </c>
      <c r="AH269" s="86">
        <v>78487500</v>
      </c>
      <c r="AI269" s="66">
        <v>315</v>
      </c>
      <c r="AJ269" s="66" t="s">
        <v>91</v>
      </c>
      <c r="AK269" s="66" t="s">
        <v>503</v>
      </c>
      <c r="AL269" s="66">
        <f>+VLOOKUP(AK269,LISTAS!$A$921:$C$989,2,0)</f>
        <v>52187720</v>
      </c>
      <c r="AM269" s="66">
        <f>+VLOOKUP(AK269,LISTAS!$A$921:$C$989,3,0)</f>
        <v>7</v>
      </c>
      <c r="AN269" s="65">
        <v>45701</v>
      </c>
      <c r="AO269" s="66">
        <v>32325</v>
      </c>
      <c r="AP269" s="65">
        <v>45702</v>
      </c>
      <c r="AQ269" s="68" t="s">
        <v>93</v>
      </c>
      <c r="AR269" s="181" t="s">
        <v>94</v>
      </c>
      <c r="AS269" s="65">
        <v>45702</v>
      </c>
      <c r="AT269" s="66" t="s">
        <v>95</v>
      </c>
      <c r="AU269" s="66" t="s">
        <v>2521</v>
      </c>
      <c r="AV269" s="65">
        <v>45702</v>
      </c>
      <c r="AW269" s="65">
        <v>45702</v>
      </c>
      <c r="AX269" s="66" t="s">
        <v>97</v>
      </c>
      <c r="AY269" s="65">
        <v>45702</v>
      </c>
      <c r="AZ269" s="66"/>
      <c r="BA269" s="72"/>
      <c r="BB269" s="72"/>
      <c r="BC269" s="72"/>
      <c r="BD269" s="88"/>
      <c r="BE269" s="73"/>
      <c r="BF269" s="71"/>
      <c r="BG269" s="71"/>
      <c r="BH269" s="66">
        <f>AI269+BF269</f>
        <v>315</v>
      </c>
      <c r="BI269" s="87">
        <f>+AH269+BG269</f>
        <v>78487500</v>
      </c>
      <c r="BJ269" s="86">
        <f t="shared" si="16"/>
        <v>7475000</v>
      </c>
      <c r="BK269" s="65">
        <v>46019</v>
      </c>
      <c r="BP269" s="67">
        <f>NETWORKDAYS.INTL(E269,AN269,1,Hoja1!C246:C263)-1</f>
        <v>4</v>
      </c>
      <c r="BR269" s="69" t="b">
        <f t="shared" si="18"/>
        <v>0</v>
      </c>
    </row>
    <row r="270" spans="1:70" s="70" customFormat="1" ht="150" customHeight="1">
      <c r="A270" s="62">
        <v>265</v>
      </c>
      <c r="B270" s="63" t="s">
        <v>2522</v>
      </c>
      <c r="C270" s="60" t="s">
        <v>2523</v>
      </c>
      <c r="D270" s="51" t="s">
        <v>2524</v>
      </c>
      <c r="E270" s="52">
        <v>45698</v>
      </c>
      <c r="F270" s="51" t="s">
        <v>73</v>
      </c>
      <c r="G270" s="66">
        <v>81112002</v>
      </c>
      <c r="H270" s="51" t="s">
        <v>74</v>
      </c>
      <c r="I270" s="51" t="s">
        <v>75</v>
      </c>
      <c r="J270" s="51" t="s">
        <v>76</v>
      </c>
      <c r="K270" s="51" t="s">
        <v>248</v>
      </c>
      <c r="L270" s="57" t="s">
        <v>184</v>
      </c>
      <c r="M270" s="51" t="s">
        <v>185</v>
      </c>
      <c r="N270" s="51">
        <v>40025</v>
      </c>
      <c r="O270" s="52">
        <v>45663</v>
      </c>
      <c r="P270" s="54" t="s">
        <v>2023</v>
      </c>
      <c r="Q270" s="59" t="s">
        <v>432</v>
      </c>
      <c r="R270" s="53" t="s">
        <v>81</v>
      </c>
      <c r="S270" s="53" t="s">
        <v>81</v>
      </c>
      <c r="T270" s="53" t="s">
        <v>81</v>
      </c>
      <c r="U270" s="82" t="s">
        <v>2525</v>
      </c>
      <c r="V270" s="55" t="s">
        <v>83</v>
      </c>
      <c r="W270" s="55">
        <v>1024501714</v>
      </c>
      <c r="X270" s="51">
        <v>9</v>
      </c>
      <c r="Y270" s="66" t="s">
        <v>112</v>
      </c>
      <c r="Z270" s="83">
        <v>32942</v>
      </c>
      <c r="AA270" s="84" t="s">
        <v>85</v>
      </c>
      <c r="AB270" s="66" t="s">
        <v>434</v>
      </c>
      <c r="AC270" s="66" t="s">
        <v>2526</v>
      </c>
      <c r="AD270" s="85" t="s">
        <v>2527</v>
      </c>
      <c r="AE270" s="84">
        <v>3194338848</v>
      </c>
      <c r="AF270" s="66" t="s">
        <v>2528</v>
      </c>
      <c r="AG270" s="64" t="s">
        <v>2027</v>
      </c>
      <c r="AH270" s="86">
        <v>95550000</v>
      </c>
      <c r="AI270" s="66">
        <v>315</v>
      </c>
      <c r="AJ270" s="66" t="s">
        <v>91</v>
      </c>
      <c r="AK270" s="66" t="s">
        <v>439</v>
      </c>
      <c r="AL270" s="66">
        <f>+VLOOKUP(AK270,LISTAS!$A$921:$C$989,2,0)</f>
        <v>51764897</v>
      </c>
      <c r="AM270" s="66">
        <f>+VLOOKUP(AK270,LISTAS!$A$921:$C$989,3,0)</f>
        <v>3</v>
      </c>
      <c r="AN270" s="65">
        <v>45701</v>
      </c>
      <c r="AO270" s="66">
        <v>32425</v>
      </c>
      <c r="AP270" s="65">
        <v>45702</v>
      </c>
      <c r="AQ270" s="68" t="s">
        <v>93</v>
      </c>
      <c r="AR270" s="181" t="s">
        <v>94</v>
      </c>
      <c r="AS270" s="65">
        <v>45702</v>
      </c>
      <c r="AT270" s="66" t="s">
        <v>95</v>
      </c>
      <c r="AU270" s="66" t="s">
        <v>2529</v>
      </c>
      <c r="AV270" s="65">
        <v>45702</v>
      </c>
      <c r="AW270" s="65">
        <v>45702</v>
      </c>
      <c r="AX270" s="66" t="s">
        <v>97</v>
      </c>
      <c r="AY270" s="65">
        <v>45702</v>
      </c>
      <c r="AZ270" s="66"/>
      <c r="BA270" s="72"/>
      <c r="BB270" s="72"/>
      <c r="BC270" s="72"/>
      <c r="BD270" s="88"/>
      <c r="BE270" s="73"/>
      <c r="BF270" s="71"/>
      <c r="BG270" s="71"/>
      <c r="BH270" s="66">
        <f>AI270+BF270</f>
        <v>315</v>
      </c>
      <c r="BI270" s="87">
        <f>+AH270+BG270</f>
        <v>95550000</v>
      </c>
      <c r="BJ270" s="86">
        <f t="shared" si="16"/>
        <v>9100000</v>
      </c>
      <c r="BK270" s="65">
        <v>46019</v>
      </c>
      <c r="BP270" s="67">
        <f>NETWORKDAYS.INTL(E270,AN270,1,Hoja1!C247:C264)-1</f>
        <v>3</v>
      </c>
      <c r="BR270" s="69" t="b">
        <f t="shared" si="18"/>
        <v>0</v>
      </c>
    </row>
    <row r="271" spans="1:70" s="70" customFormat="1" ht="150" customHeight="1">
      <c r="A271" s="62">
        <v>266</v>
      </c>
      <c r="B271" s="63" t="s">
        <v>2530</v>
      </c>
      <c r="C271" s="60" t="s">
        <v>2531</v>
      </c>
      <c r="D271" s="51" t="s">
        <v>2532</v>
      </c>
      <c r="E271" s="52">
        <v>45694</v>
      </c>
      <c r="F271" s="51" t="s">
        <v>73</v>
      </c>
      <c r="G271" s="66">
        <v>70131700</v>
      </c>
      <c r="H271" s="51" t="s">
        <v>74</v>
      </c>
      <c r="I271" s="51" t="s">
        <v>75</v>
      </c>
      <c r="J271" s="51" t="s">
        <v>76</v>
      </c>
      <c r="K271" s="51" t="s">
        <v>298</v>
      </c>
      <c r="L271" s="57" t="s">
        <v>855</v>
      </c>
      <c r="M271" s="51" t="s">
        <v>856</v>
      </c>
      <c r="N271" s="51">
        <v>26825</v>
      </c>
      <c r="O271" s="52">
        <v>45663</v>
      </c>
      <c r="P271" s="54" t="s">
        <v>2120</v>
      </c>
      <c r="Q271" s="59" t="s">
        <v>540</v>
      </c>
      <c r="R271" s="53" t="s">
        <v>81</v>
      </c>
      <c r="S271" s="53" t="s">
        <v>81</v>
      </c>
      <c r="T271" s="53" t="s">
        <v>81</v>
      </c>
      <c r="U271" s="82" t="s">
        <v>2533</v>
      </c>
      <c r="V271" s="55" t="s">
        <v>83</v>
      </c>
      <c r="W271" s="55">
        <v>79654753</v>
      </c>
      <c r="X271" s="51">
        <v>1</v>
      </c>
      <c r="Y271" s="66" t="s">
        <v>112</v>
      </c>
      <c r="Z271" s="83">
        <v>26587</v>
      </c>
      <c r="AA271" s="84" t="s">
        <v>85</v>
      </c>
      <c r="AB271" s="66" t="s">
        <v>553</v>
      </c>
      <c r="AC271" s="66"/>
      <c r="AD271" s="85" t="s">
        <v>2534</v>
      </c>
      <c r="AE271" s="84">
        <v>3124650874</v>
      </c>
      <c r="AF271" s="66" t="s">
        <v>2535</v>
      </c>
      <c r="AG271" s="64" t="s">
        <v>2536</v>
      </c>
      <c r="AH271" s="86">
        <v>91000000</v>
      </c>
      <c r="AI271" s="66">
        <v>300</v>
      </c>
      <c r="AJ271" s="66" t="s">
        <v>91</v>
      </c>
      <c r="AK271" s="66" t="s">
        <v>1238</v>
      </c>
      <c r="AL271" s="66">
        <f>+VLOOKUP(AK271,LISTAS!$A$921:$C$989,2,0)</f>
        <v>1022333136</v>
      </c>
      <c r="AM271" s="66">
        <f>+VLOOKUP(AK271,LISTAS!$A$921:$C$989,3,0)</f>
        <v>3</v>
      </c>
      <c r="AN271" s="65">
        <v>45701</v>
      </c>
      <c r="AO271" s="66">
        <v>31925</v>
      </c>
      <c r="AP271" s="65">
        <v>45702</v>
      </c>
      <c r="AQ271" s="68" t="s">
        <v>93</v>
      </c>
      <c r="AR271" s="181" t="s">
        <v>94</v>
      </c>
      <c r="AS271" s="65">
        <v>45705</v>
      </c>
      <c r="AT271" s="66" t="s">
        <v>95</v>
      </c>
      <c r="AU271" s="66" t="s">
        <v>2537</v>
      </c>
      <c r="AV271" s="65">
        <v>45702</v>
      </c>
      <c r="AW271" s="65">
        <v>45702</v>
      </c>
      <c r="AX271" s="66" t="s">
        <v>97</v>
      </c>
      <c r="AY271" s="65">
        <v>45705</v>
      </c>
      <c r="AZ271" s="66"/>
      <c r="BA271" s="72"/>
      <c r="BB271" s="72"/>
      <c r="BC271" s="72"/>
      <c r="BD271" s="88"/>
      <c r="BE271" s="73"/>
      <c r="BF271" s="71"/>
      <c r="BG271" s="71"/>
      <c r="BH271" s="66">
        <f>AI271+BF271</f>
        <v>300</v>
      </c>
      <c r="BI271" s="87">
        <f>+AH271+BG271</f>
        <v>91000000</v>
      </c>
      <c r="BJ271" s="86">
        <f t="shared" si="16"/>
        <v>9100000</v>
      </c>
      <c r="BK271" s="65">
        <v>46007</v>
      </c>
      <c r="BP271" s="67">
        <f>NETWORKDAYS.INTL(E271,AN271,1,Hoja1!C248:C265)-1</f>
        <v>5</v>
      </c>
      <c r="BR271" s="69" t="b">
        <f t="shared" si="18"/>
        <v>0</v>
      </c>
    </row>
    <row r="272" spans="1:70" s="70" customFormat="1" ht="150" customHeight="1">
      <c r="A272" s="62">
        <v>267</v>
      </c>
      <c r="B272" s="63" t="s">
        <v>2538</v>
      </c>
      <c r="C272" s="60" t="s">
        <v>2539</v>
      </c>
      <c r="D272" s="51" t="s">
        <v>2540</v>
      </c>
      <c r="E272" s="52">
        <v>45692</v>
      </c>
      <c r="F272" s="51" t="s">
        <v>73</v>
      </c>
      <c r="G272" s="66">
        <v>70131700</v>
      </c>
      <c r="H272" s="51" t="s">
        <v>74</v>
      </c>
      <c r="I272" s="51" t="s">
        <v>75</v>
      </c>
      <c r="J272" s="51" t="s">
        <v>76</v>
      </c>
      <c r="K272" s="51" t="s">
        <v>298</v>
      </c>
      <c r="L272" s="57" t="s">
        <v>855</v>
      </c>
      <c r="M272" s="51" t="s">
        <v>856</v>
      </c>
      <c r="N272" s="51">
        <v>33725</v>
      </c>
      <c r="O272" s="52">
        <v>45663</v>
      </c>
      <c r="P272" s="54" t="s">
        <v>1752</v>
      </c>
      <c r="Q272" s="59" t="s">
        <v>857</v>
      </c>
      <c r="R272" s="53" t="s">
        <v>81</v>
      </c>
      <c r="S272" s="53" t="s">
        <v>81</v>
      </c>
      <c r="T272" s="53" t="s">
        <v>81</v>
      </c>
      <c r="U272" s="82" t="s">
        <v>2541</v>
      </c>
      <c r="V272" s="55" t="s">
        <v>83</v>
      </c>
      <c r="W272" s="55">
        <v>52709630</v>
      </c>
      <c r="X272" s="51">
        <v>4</v>
      </c>
      <c r="Y272" s="66" t="s">
        <v>84</v>
      </c>
      <c r="Z272" s="83">
        <v>29403</v>
      </c>
      <c r="AA272" s="84" t="s">
        <v>85</v>
      </c>
      <c r="AB272" s="66" t="s">
        <v>86</v>
      </c>
      <c r="AC272" s="66"/>
      <c r="AD272" s="85" t="s">
        <v>2542</v>
      </c>
      <c r="AE272" s="84">
        <v>3214522237</v>
      </c>
      <c r="AF272" s="66" t="s">
        <v>2543</v>
      </c>
      <c r="AG272" s="64" t="s">
        <v>2544</v>
      </c>
      <c r="AH272" s="86">
        <v>97500000</v>
      </c>
      <c r="AI272" s="66">
        <v>300</v>
      </c>
      <c r="AJ272" s="66" t="s">
        <v>91</v>
      </c>
      <c r="AK272" s="66" t="s">
        <v>925</v>
      </c>
      <c r="AL272" s="66">
        <f>+VLOOKUP(AK272,LISTAS!$A$921:$C$989,2,0)</f>
        <v>79806884</v>
      </c>
      <c r="AM272" s="66">
        <f>+VLOOKUP(AK272,LISTAS!$A$921:$C$989,3,0)</f>
        <v>1</v>
      </c>
      <c r="AN272" s="65">
        <v>45701</v>
      </c>
      <c r="AO272" s="66">
        <v>31825</v>
      </c>
      <c r="AP272" s="65">
        <v>45702</v>
      </c>
      <c r="AQ272" s="68" t="s">
        <v>93</v>
      </c>
      <c r="AR272" s="181" t="s">
        <v>94</v>
      </c>
      <c r="AS272" s="65">
        <v>45699</v>
      </c>
      <c r="AT272" s="66" t="s">
        <v>95</v>
      </c>
      <c r="AU272" s="66" t="s">
        <v>2545</v>
      </c>
      <c r="AV272" s="65">
        <v>45702</v>
      </c>
      <c r="AW272" s="65">
        <v>45702</v>
      </c>
      <c r="AX272" s="66" t="s">
        <v>97</v>
      </c>
      <c r="AY272" s="65">
        <v>45702</v>
      </c>
      <c r="AZ272" s="66"/>
      <c r="BA272" s="72"/>
      <c r="BB272" s="72"/>
      <c r="BC272" s="72"/>
      <c r="BD272" s="88"/>
      <c r="BE272" s="73"/>
      <c r="BF272" s="71"/>
      <c r="BG272" s="71"/>
      <c r="BH272" s="66">
        <f>AI272+BF272</f>
        <v>300</v>
      </c>
      <c r="BI272" s="87">
        <f>+AH272+BG272</f>
        <v>97500000</v>
      </c>
      <c r="BJ272" s="86">
        <f t="shared" si="16"/>
        <v>9750000</v>
      </c>
      <c r="BK272" s="65">
        <v>46004</v>
      </c>
      <c r="BP272" s="67">
        <f>NETWORKDAYS.INTL(E272,AN272,1,Hoja1!C249:C266)-1</f>
        <v>7</v>
      </c>
      <c r="BQ272" s="70" t="s">
        <v>953</v>
      </c>
      <c r="BR272" s="69" t="b">
        <f t="shared" si="18"/>
        <v>0</v>
      </c>
    </row>
    <row r="273" spans="1:70" s="70" customFormat="1" ht="150" customHeight="1">
      <c r="A273" s="62">
        <v>268</v>
      </c>
      <c r="B273" s="63" t="s">
        <v>2546</v>
      </c>
      <c r="C273" s="60" t="s">
        <v>2547</v>
      </c>
      <c r="D273" s="51" t="s">
        <v>2548</v>
      </c>
      <c r="E273" s="52">
        <v>45695</v>
      </c>
      <c r="F273" s="51" t="s">
        <v>73</v>
      </c>
      <c r="G273" s="66">
        <v>70131700</v>
      </c>
      <c r="H273" s="51" t="s">
        <v>74</v>
      </c>
      <c r="I273" s="51" t="s">
        <v>75</v>
      </c>
      <c r="J273" s="51" t="s">
        <v>76</v>
      </c>
      <c r="K273" s="51" t="s">
        <v>209</v>
      </c>
      <c r="L273" s="57" t="s">
        <v>538</v>
      </c>
      <c r="M273" s="51" t="s">
        <v>539</v>
      </c>
      <c r="N273" s="51">
        <v>41325</v>
      </c>
      <c r="O273" s="52">
        <v>45663</v>
      </c>
      <c r="P273" s="54" t="s">
        <v>1752</v>
      </c>
      <c r="Q273" s="59" t="s">
        <v>1338</v>
      </c>
      <c r="R273" s="53" t="s">
        <v>81</v>
      </c>
      <c r="S273" s="53" t="s">
        <v>81</v>
      </c>
      <c r="T273" s="53" t="s">
        <v>81</v>
      </c>
      <c r="U273" s="82" t="s">
        <v>2549</v>
      </c>
      <c r="V273" s="55" t="s">
        <v>83</v>
      </c>
      <c r="W273" s="55">
        <v>1052388945</v>
      </c>
      <c r="X273" s="51">
        <v>0</v>
      </c>
      <c r="Y273" s="66" t="s">
        <v>84</v>
      </c>
      <c r="Z273" s="83">
        <v>32771</v>
      </c>
      <c r="AA273" s="84" t="s">
        <v>85</v>
      </c>
      <c r="AB273" s="66" t="s">
        <v>542</v>
      </c>
      <c r="AC273" s="66" t="s">
        <v>564</v>
      </c>
      <c r="AD273" s="85" t="s">
        <v>2550</v>
      </c>
      <c r="AE273" s="84">
        <v>3202570390</v>
      </c>
      <c r="AF273" s="66" t="s">
        <v>2551</v>
      </c>
      <c r="AG273" s="64" t="s">
        <v>2552</v>
      </c>
      <c r="AH273" s="86">
        <v>97500000</v>
      </c>
      <c r="AI273" s="66">
        <v>300</v>
      </c>
      <c r="AJ273" s="66" t="s">
        <v>91</v>
      </c>
      <c r="AK273" s="66" t="s">
        <v>2553</v>
      </c>
      <c r="AL273" s="66">
        <f>+VLOOKUP(AK273,LISTAS!$A$921:$C$989,2,0)</f>
        <v>52967250</v>
      </c>
      <c r="AM273" s="66">
        <f>+VLOOKUP(AK273,LISTAS!$A$921:$C$989,3,0)</f>
        <v>4</v>
      </c>
      <c r="AN273" s="65">
        <v>45701</v>
      </c>
      <c r="AO273" s="66">
        <v>31625</v>
      </c>
      <c r="AP273" s="65">
        <v>45702</v>
      </c>
      <c r="AQ273" s="68" t="s">
        <v>93</v>
      </c>
      <c r="AR273" s="181" t="s">
        <v>94</v>
      </c>
      <c r="AS273" s="65">
        <v>45702</v>
      </c>
      <c r="AT273" s="66" t="s">
        <v>95</v>
      </c>
      <c r="AU273" s="66" t="s">
        <v>2554</v>
      </c>
      <c r="AV273" s="65">
        <v>45703</v>
      </c>
      <c r="AW273" s="65">
        <v>45705</v>
      </c>
      <c r="AX273" s="66" t="s">
        <v>97</v>
      </c>
      <c r="AY273" s="65">
        <v>45705</v>
      </c>
      <c r="AZ273" s="66"/>
      <c r="BA273" s="72"/>
      <c r="BB273" s="72"/>
      <c r="BC273" s="72"/>
      <c r="BD273" s="88"/>
      <c r="BE273" s="73"/>
      <c r="BF273" s="71"/>
      <c r="BG273" s="71"/>
      <c r="BH273" s="66">
        <f>AI273+BF273</f>
        <v>300</v>
      </c>
      <c r="BI273" s="87">
        <f>+AH273+BG273</f>
        <v>97500000</v>
      </c>
      <c r="BJ273" s="86">
        <f t="shared" si="16"/>
        <v>9750000</v>
      </c>
      <c r="BK273" s="65">
        <v>46007</v>
      </c>
      <c r="BP273" s="67">
        <f>NETWORKDAYS.INTL(E273,AN273,1,Hoja1!C250:C267)-1</f>
        <v>4</v>
      </c>
      <c r="BR273" s="69" t="b">
        <f t="shared" si="18"/>
        <v>0</v>
      </c>
    </row>
    <row r="274" spans="1:70" s="70" customFormat="1" ht="150" customHeight="1">
      <c r="A274" s="62">
        <v>269</v>
      </c>
      <c r="B274" s="63" t="s">
        <v>2555</v>
      </c>
      <c r="C274" s="60" t="s">
        <v>2556</v>
      </c>
      <c r="D274" s="51" t="s">
        <v>2557</v>
      </c>
      <c r="E274" s="52">
        <v>45695</v>
      </c>
      <c r="F274" s="51" t="s">
        <v>73</v>
      </c>
      <c r="G274" s="66" t="s">
        <v>788</v>
      </c>
      <c r="H274" s="51" t="s">
        <v>74</v>
      </c>
      <c r="I274" s="51" t="s">
        <v>75</v>
      </c>
      <c r="J274" s="51" t="s">
        <v>76</v>
      </c>
      <c r="K274" s="51" t="s">
        <v>298</v>
      </c>
      <c r="L274" s="57" t="s">
        <v>184</v>
      </c>
      <c r="M274" s="51" t="s">
        <v>456</v>
      </c>
      <c r="N274" s="51">
        <v>13025</v>
      </c>
      <c r="O274" s="52">
        <v>45662</v>
      </c>
      <c r="P274" s="54" t="s">
        <v>2120</v>
      </c>
      <c r="Q274" s="59" t="s">
        <v>789</v>
      </c>
      <c r="R274" s="53" t="s">
        <v>81</v>
      </c>
      <c r="S274" s="53" t="s">
        <v>81</v>
      </c>
      <c r="T274" s="53" t="s">
        <v>81</v>
      </c>
      <c r="U274" s="82" t="s">
        <v>2558</v>
      </c>
      <c r="V274" s="55" t="s">
        <v>83</v>
      </c>
      <c r="W274" s="55">
        <v>1012353845</v>
      </c>
      <c r="X274" s="51">
        <v>6</v>
      </c>
      <c r="Y274" s="66" t="s">
        <v>112</v>
      </c>
      <c r="Z274" s="83">
        <v>32602</v>
      </c>
      <c r="AA274" s="84" t="s">
        <v>85</v>
      </c>
      <c r="AB274" s="66" t="s">
        <v>434</v>
      </c>
      <c r="AC274" s="66" t="s">
        <v>1699</v>
      </c>
      <c r="AD274" s="85" t="s">
        <v>2559</v>
      </c>
      <c r="AE274" s="84">
        <v>3505417151</v>
      </c>
      <c r="AF274" s="66" t="s">
        <v>2560</v>
      </c>
      <c r="AG274" s="64" t="s">
        <v>2561</v>
      </c>
      <c r="AH274" s="86">
        <v>91000000</v>
      </c>
      <c r="AI274" s="66">
        <v>300</v>
      </c>
      <c r="AJ274" s="66" t="s">
        <v>91</v>
      </c>
      <c r="AK274" s="66" t="s">
        <v>704</v>
      </c>
      <c r="AL274" s="66">
        <f>+VLOOKUP(AK274,LISTAS!$A$921:$C$989,2,0)</f>
        <v>52490298</v>
      </c>
      <c r="AM274" s="66">
        <f>+VLOOKUP(AK274,LISTAS!$A$921:$C$989,3,0)</f>
        <v>8</v>
      </c>
      <c r="AN274" s="65">
        <v>45701</v>
      </c>
      <c r="AO274" s="66">
        <v>32025</v>
      </c>
      <c r="AP274" s="65">
        <v>45702</v>
      </c>
      <c r="AQ274" s="68" t="s">
        <v>93</v>
      </c>
      <c r="AR274" s="181" t="s">
        <v>94</v>
      </c>
      <c r="AS274" s="65">
        <v>45705</v>
      </c>
      <c r="AT274" s="66" t="s">
        <v>95</v>
      </c>
      <c r="AU274" s="66" t="s">
        <v>2562</v>
      </c>
      <c r="AV274" s="65">
        <v>45702</v>
      </c>
      <c r="AW274" s="65">
        <v>45702</v>
      </c>
      <c r="AX274" s="66" t="s">
        <v>97</v>
      </c>
      <c r="AY274" s="65">
        <v>45705</v>
      </c>
      <c r="AZ274" s="66"/>
      <c r="BA274" s="72"/>
      <c r="BB274" s="72"/>
      <c r="BC274" s="72"/>
      <c r="BD274" s="88"/>
      <c r="BE274" s="73"/>
      <c r="BF274" s="71"/>
      <c r="BG274" s="71"/>
      <c r="BH274" s="66">
        <f>AI274+BF274</f>
        <v>300</v>
      </c>
      <c r="BI274" s="87">
        <f>+AH274+BG274</f>
        <v>91000000</v>
      </c>
      <c r="BJ274" s="86">
        <f t="shared" si="16"/>
        <v>9100000</v>
      </c>
      <c r="BK274" s="65">
        <v>46007</v>
      </c>
      <c r="BP274" s="67">
        <f>NETWORKDAYS.INTL(E274,AN274,1,Hoja1!C251:C268)-1</f>
        <v>4</v>
      </c>
      <c r="BR274" s="69" t="b">
        <f t="shared" si="18"/>
        <v>0</v>
      </c>
    </row>
    <row r="275" spans="1:70" s="70" customFormat="1" ht="150" customHeight="1">
      <c r="A275" s="62">
        <v>270</v>
      </c>
      <c r="B275" s="63" t="s">
        <v>2563</v>
      </c>
      <c r="C275" s="60" t="s">
        <v>2564</v>
      </c>
      <c r="D275" s="51" t="s">
        <v>2565</v>
      </c>
      <c r="E275" s="52">
        <v>45695</v>
      </c>
      <c r="F275" s="51" t="s">
        <v>73</v>
      </c>
      <c r="G275" s="66">
        <v>70131700</v>
      </c>
      <c r="H275" s="51" t="s">
        <v>74</v>
      </c>
      <c r="I275" s="51" t="s">
        <v>75</v>
      </c>
      <c r="J275" s="51" t="s">
        <v>76</v>
      </c>
      <c r="K275" s="51" t="s">
        <v>209</v>
      </c>
      <c r="L275" s="57" t="s">
        <v>538</v>
      </c>
      <c r="M275" s="51" t="s">
        <v>539</v>
      </c>
      <c r="N275" s="51">
        <v>11025</v>
      </c>
      <c r="O275" s="52">
        <v>45662</v>
      </c>
      <c r="P275" s="54" t="s">
        <v>1752</v>
      </c>
      <c r="Q275" s="59" t="s">
        <v>1338</v>
      </c>
      <c r="R275" s="53" t="s">
        <v>81</v>
      </c>
      <c r="S275" s="53" t="s">
        <v>81</v>
      </c>
      <c r="T275" s="53" t="s">
        <v>81</v>
      </c>
      <c r="U275" s="82" t="s">
        <v>2566</v>
      </c>
      <c r="V275" s="55" t="s">
        <v>83</v>
      </c>
      <c r="W275" s="55">
        <v>1013623290</v>
      </c>
      <c r="X275" s="51">
        <v>1</v>
      </c>
      <c r="Y275" s="66" t="s">
        <v>112</v>
      </c>
      <c r="Z275" s="83">
        <v>33428</v>
      </c>
      <c r="AA275" s="84" t="s">
        <v>85</v>
      </c>
      <c r="AB275" s="66" t="s">
        <v>2567</v>
      </c>
      <c r="AC275" s="66" t="s">
        <v>2568</v>
      </c>
      <c r="AD275" s="85" t="s">
        <v>2569</v>
      </c>
      <c r="AE275" s="84">
        <v>3137578627</v>
      </c>
      <c r="AF275" s="66" t="s">
        <v>2570</v>
      </c>
      <c r="AG275" s="64" t="s">
        <v>2571</v>
      </c>
      <c r="AH275" s="86">
        <v>97500000</v>
      </c>
      <c r="AI275" s="66">
        <v>300</v>
      </c>
      <c r="AJ275" s="66" t="s">
        <v>91</v>
      </c>
      <c r="AK275" s="66" t="s">
        <v>2553</v>
      </c>
      <c r="AL275" s="66">
        <f>+VLOOKUP(AK275,LISTAS!$A$921:$C$989,2,0)</f>
        <v>52967250</v>
      </c>
      <c r="AM275" s="66">
        <f>+VLOOKUP(AK275,LISTAS!$A$921:$C$989,3,0)</f>
        <v>4</v>
      </c>
      <c r="AN275" s="65">
        <v>45701</v>
      </c>
      <c r="AO275" s="66">
        <v>31725</v>
      </c>
      <c r="AP275" s="65">
        <v>45702</v>
      </c>
      <c r="AQ275" s="68" t="s">
        <v>93</v>
      </c>
      <c r="AR275" s="181" t="s">
        <v>94</v>
      </c>
      <c r="AS275" s="65">
        <v>45702</v>
      </c>
      <c r="AT275" s="66" t="s">
        <v>95</v>
      </c>
      <c r="AU275" s="66" t="s">
        <v>2572</v>
      </c>
      <c r="AV275" s="65">
        <v>45705</v>
      </c>
      <c r="AW275" s="65">
        <v>45705</v>
      </c>
      <c r="AX275" s="66" t="s">
        <v>97</v>
      </c>
      <c r="AY275" s="65">
        <v>45705</v>
      </c>
      <c r="AZ275" s="66"/>
      <c r="BA275" s="72"/>
      <c r="BB275" s="72"/>
      <c r="BC275" s="72"/>
      <c r="BD275" s="88"/>
      <c r="BE275" s="73"/>
      <c r="BF275" s="71"/>
      <c r="BG275" s="71"/>
      <c r="BH275" s="66">
        <f>AI275+BF275</f>
        <v>300</v>
      </c>
      <c r="BI275" s="87">
        <f>+AH275+BG275</f>
        <v>97500000</v>
      </c>
      <c r="BJ275" s="86">
        <f t="shared" si="16"/>
        <v>9750000</v>
      </c>
      <c r="BK275" s="65">
        <v>46007</v>
      </c>
      <c r="BP275" s="67">
        <f>NETWORKDAYS.INTL(E275,AN275,1,Hoja1!C252:C269)-1</f>
        <v>4</v>
      </c>
      <c r="BR275" s="69" t="b">
        <f t="shared" si="18"/>
        <v>0</v>
      </c>
    </row>
    <row r="276" spans="1:70" s="70" customFormat="1" ht="150" customHeight="1">
      <c r="A276" s="62">
        <v>271</v>
      </c>
      <c r="B276" s="63" t="s">
        <v>2573</v>
      </c>
      <c r="C276" s="60" t="s">
        <v>2574</v>
      </c>
      <c r="D276" s="51" t="s">
        <v>2565</v>
      </c>
      <c r="E276" s="52">
        <v>45695</v>
      </c>
      <c r="F276" s="51" t="s">
        <v>73</v>
      </c>
      <c r="G276" s="66" t="s">
        <v>2575</v>
      </c>
      <c r="H276" s="51" t="s">
        <v>74</v>
      </c>
      <c r="I276" s="51" t="s">
        <v>75</v>
      </c>
      <c r="J276" s="51" t="s">
        <v>76</v>
      </c>
      <c r="K276" s="51" t="s">
        <v>209</v>
      </c>
      <c r="L276" s="51" t="s">
        <v>612</v>
      </c>
      <c r="M276" s="51" t="s">
        <v>79</v>
      </c>
      <c r="N276" s="51">
        <v>24825</v>
      </c>
      <c r="O276" s="52">
        <v>45663</v>
      </c>
      <c r="P276" s="54">
        <v>48750000</v>
      </c>
      <c r="Q276" s="51" t="s">
        <v>80</v>
      </c>
      <c r="R276" s="53" t="s">
        <v>81</v>
      </c>
      <c r="S276" s="53" t="s">
        <v>81</v>
      </c>
      <c r="T276" s="53" t="s">
        <v>81</v>
      </c>
      <c r="U276" s="82" t="s">
        <v>2576</v>
      </c>
      <c r="V276" s="55" t="s">
        <v>83</v>
      </c>
      <c r="W276" s="55">
        <v>79786389</v>
      </c>
      <c r="X276" s="51">
        <v>1</v>
      </c>
      <c r="Y276" s="66" t="s">
        <v>112</v>
      </c>
      <c r="Z276" s="83">
        <v>27894</v>
      </c>
      <c r="AA276" s="84" t="s">
        <v>85</v>
      </c>
      <c r="AB276" s="66" t="s">
        <v>651</v>
      </c>
      <c r="AC276" s="66" t="s">
        <v>87</v>
      </c>
      <c r="AD276" s="85" t="s">
        <v>2577</v>
      </c>
      <c r="AE276" s="84">
        <v>3108541316</v>
      </c>
      <c r="AF276" s="66" t="s">
        <v>2578</v>
      </c>
      <c r="AG276" s="64" t="s">
        <v>2579</v>
      </c>
      <c r="AH276" s="86">
        <v>48750000</v>
      </c>
      <c r="AI276" s="66">
        <v>300</v>
      </c>
      <c r="AJ276" s="66" t="s">
        <v>91</v>
      </c>
      <c r="AK276" s="66" t="s">
        <v>618</v>
      </c>
      <c r="AL276" s="66">
        <f>+VLOOKUP(AK276,LISTAS!$A$921:$C$989,2,0)</f>
        <v>52153551</v>
      </c>
      <c r="AM276" s="66">
        <f>+VLOOKUP(AK276,LISTAS!$A$921:$C$989,3,0)</f>
        <v>2</v>
      </c>
      <c r="AN276" s="65">
        <v>45701</v>
      </c>
      <c r="AO276" s="66">
        <v>32125</v>
      </c>
      <c r="AP276" s="65">
        <v>45702</v>
      </c>
      <c r="AQ276" s="68" t="s">
        <v>93</v>
      </c>
      <c r="AR276" s="181" t="s">
        <v>94</v>
      </c>
      <c r="AS276" s="65">
        <v>45705</v>
      </c>
      <c r="AT276" s="66" t="s">
        <v>95</v>
      </c>
      <c r="AU276" s="66" t="s">
        <v>2580</v>
      </c>
      <c r="AV276" s="65">
        <v>45702</v>
      </c>
      <c r="AW276" s="65" t="s">
        <v>2581</v>
      </c>
      <c r="AX276" s="66" t="s">
        <v>97</v>
      </c>
      <c r="AY276" s="65">
        <v>45705</v>
      </c>
      <c r="AZ276" s="66"/>
      <c r="BH276" s="66">
        <f>AI276+BF276</f>
        <v>300</v>
      </c>
      <c r="BI276" s="87">
        <f>+AH276+BG276</f>
        <v>48750000</v>
      </c>
      <c r="BJ276" s="86">
        <f t="shared" ref="BJ276:BJ306" si="19">+BI276/(BH276/30)</f>
        <v>4875000</v>
      </c>
      <c r="BK276" s="65">
        <v>46007</v>
      </c>
      <c r="BP276" s="67">
        <f>NETWORKDAYS.INTL(E276,AN276,1,Hoja1!C253:C270)-1</f>
        <v>4</v>
      </c>
      <c r="BR276" s="69" t="b">
        <f t="shared" si="18"/>
        <v>0</v>
      </c>
    </row>
    <row r="277" spans="1:70" s="70" customFormat="1" ht="150" customHeight="1">
      <c r="A277" s="62">
        <v>272</v>
      </c>
      <c r="B277" s="63" t="s">
        <v>2582</v>
      </c>
      <c r="C277" s="60" t="s">
        <v>2583</v>
      </c>
      <c r="D277" s="51" t="s">
        <v>2584</v>
      </c>
      <c r="E277" s="52">
        <v>45698</v>
      </c>
      <c r="F277" s="51" t="s">
        <v>73</v>
      </c>
      <c r="G277" s="66">
        <v>81112002</v>
      </c>
      <c r="H277" s="51" t="s">
        <v>74</v>
      </c>
      <c r="I277" s="51" t="s">
        <v>75</v>
      </c>
      <c r="J277" s="51" t="s">
        <v>76</v>
      </c>
      <c r="K277" s="51" t="s">
        <v>248</v>
      </c>
      <c r="L277" s="51" t="s">
        <v>184</v>
      </c>
      <c r="M277" s="51" t="s">
        <v>185</v>
      </c>
      <c r="N277" s="51">
        <v>40525</v>
      </c>
      <c r="O277" s="52">
        <v>45663</v>
      </c>
      <c r="P277" s="54">
        <v>95550000</v>
      </c>
      <c r="Q277" s="51" t="s">
        <v>432</v>
      </c>
      <c r="R277" s="53" t="s">
        <v>81</v>
      </c>
      <c r="S277" s="53" t="s">
        <v>81</v>
      </c>
      <c r="T277" s="53" t="s">
        <v>81</v>
      </c>
      <c r="U277" s="82" t="s">
        <v>2585</v>
      </c>
      <c r="V277" s="55" t="s">
        <v>83</v>
      </c>
      <c r="W277" s="55">
        <v>1053838281</v>
      </c>
      <c r="X277" s="51">
        <v>4</v>
      </c>
      <c r="Y277" s="66" t="s">
        <v>84</v>
      </c>
      <c r="Z277" s="83">
        <v>34613</v>
      </c>
      <c r="AA277" s="84" t="s">
        <v>85</v>
      </c>
      <c r="AB277" s="66" t="s">
        <v>1903</v>
      </c>
      <c r="AC277" s="66" t="s">
        <v>445</v>
      </c>
      <c r="AD277" s="85" t="s">
        <v>2586</v>
      </c>
      <c r="AE277" s="84">
        <v>3105455818</v>
      </c>
      <c r="AF277" s="66" t="s">
        <v>2587</v>
      </c>
      <c r="AG277" s="64" t="s">
        <v>2588</v>
      </c>
      <c r="AH277" s="86">
        <v>95550000</v>
      </c>
      <c r="AI277" s="66">
        <v>315</v>
      </c>
      <c r="AJ277" s="66" t="s">
        <v>91</v>
      </c>
      <c r="AK277" s="66" t="s">
        <v>439</v>
      </c>
      <c r="AL277" s="66">
        <f>+VLOOKUP(AK277,LISTAS!$A$921:$C$989,2,0)</f>
        <v>51764897</v>
      </c>
      <c r="AM277" s="66">
        <f>+VLOOKUP(AK277,LISTAS!$A$921:$C$989,3,0)</f>
        <v>3</v>
      </c>
      <c r="AN277" s="65">
        <v>45701</v>
      </c>
      <c r="AO277" s="66">
        <v>32625</v>
      </c>
      <c r="AP277" s="65">
        <v>45702</v>
      </c>
      <c r="AQ277" s="68" t="s">
        <v>93</v>
      </c>
      <c r="AR277" s="181" t="s">
        <v>94</v>
      </c>
      <c r="AS277" s="65">
        <v>45705</v>
      </c>
      <c r="AT277" s="66" t="s">
        <v>95</v>
      </c>
      <c r="AU277" s="66" t="s">
        <v>2589</v>
      </c>
      <c r="AV277" s="65">
        <v>45702</v>
      </c>
      <c r="AW277" s="65">
        <v>45702</v>
      </c>
      <c r="AX277" s="66" t="s">
        <v>97</v>
      </c>
      <c r="AY277" s="65">
        <v>45705</v>
      </c>
      <c r="AZ277" s="66" t="s">
        <v>1157</v>
      </c>
      <c r="BA277" s="107">
        <v>45742</v>
      </c>
      <c r="BB277" s="107">
        <v>45744</v>
      </c>
      <c r="BC277" s="107">
        <v>45748</v>
      </c>
      <c r="BF277" s="62">
        <v>1</v>
      </c>
      <c r="BG277" s="121">
        <v>303333</v>
      </c>
      <c r="BH277" s="66">
        <f>AI277-BF277</f>
        <v>314</v>
      </c>
      <c r="BI277" s="106">
        <f>+AH277-BG277</f>
        <v>95246667</v>
      </c>
      <c r="BJ277" s="86">
        <f t="shared" si="19"/>
        <v>9100000.0318471342</v>
      </c>
      <c r="BK277" s="65">
        <v>46022</v>
      </c>
      <c r="BP277" s="67">
        <f>NETWORKDAYS.INTL(E277,AN277,1,Hoja1!C254:C271)-1</f>
        <v>3</v>
      </c>
      <c r="BR277" s="69" t="b">
        <f t="shared" si="18"/>
        <v>0</v>
      </c>
    </row>
    <row r="278" spans="1:70" s="70" customFormat="1" ht="150" customHeight="1">
      <c r="A278" s="62">
        <v>273</v>
      </c>
      <c r="B278" s="63" t="s">
        <v>2590</v>
      </c>
      <c r="C278" s="60" t="s">
        <v>2591</v>
      </c>
      <c r="D278" s="51" t="s">
        <v>2592</v>
      </c>
      <c r="E278" s="52">
        <v>45698</v>
      </c>
      <c r="F278" s="51" t="s">
        <v>73</v>
      </c>
      <c r="G278" s="66" t="s">
        <v>2593</v>
      </c>
      <c r="H278" s="51" t="s">
        <v>74</v>
      </c>
      <c r="I278" s="51" t="s">
        <v>2594</v>
      </c>
      <c r="J278" s="51" t="s">
        <v>2595</v>
      </c>
      <c r="K278" s="51" t="s">
        <v>209</v>
      </c>
      <c r="L278" s="51" t="s">
        <v>612</v>
      </c>
      <c r="M278" s="51" t="s">
        <v>79</v>
      </c>
      <c r="N278" s="51">
        <v>42025</v>
      </c>
      <c r="O278" s="52">
        <v>45664</v>
      </c>
      <c r="P278" s="54">
        <v>589899892</v>
      </c>
      <c r="Q278" s="51" t="s">
        <v>486</v>
      </c>
      <c r="R278" s="53" t="s">
        <v>87</v>
      </c>
      <c r="S278" s="53" t="s">
        <v>87</v>
      </c>
      <c r="T278" s="53" t="s">
        <v>81</v>
      </c>
      <c r="U278" s="82" t="s">
        <v>2596</v>
      </c>
      <c r="V278" s="55" t="s">
        <v>1889</v>
      </c>
      <c r="W278" s="55">
        <v>890807724</v>
      </c>
      <c r="X278" s="51">
        <v>8</v>
      </c>
      <c r="Y278" s="66" t="s">
        <v>1890</v>
      </c>
      <c r="Z278" s="83" t="s">
        <v>75</v>
      </c>
      <c r="AA278" s="84" t="s">
        <v>2597</v>
      </c>
      <c r="AB278" s="66" t="s">
        <v>87</v>
      </c>
      <c r="AC278" s="66" t="s">
        <v>87</v>
      </c>
      <c r="AD278" s="85" t="s">
        <v>2598</v>
      </c>
      <c r="AE278" s="84">
        <v>3103827130</v>
      </c>
      <c r="AF278" s="66" t="s">
        <v>2599</v>
      </c>
      <c r="AG278" s="64" t="s">
        <v>2600</v>
      </c>
      <c r="AH278" s="86">
        <v>589899892</v>
      </c>
      <c r="AI278" s="66">
        <v>317</v>
      </c>
      <c r="AJ278" s="66" t="s">
        <v>2601</v>
      </c>
      <c r="AK278" s="66" t="s">
        <v>618</v>
      </c>
      <c r="AL278" s="66">
        <f>+VLOOKUP(AK278,LISTAS!$A$921:$C$989,2,0)</f>
        <v>52153551</v>
      </c>
      <c r="AM278" s="66">
        <f>+VLOOKUP(AK278,LISTAS!$A$921:$C$989,3,0)</f>
        <v>2</v>
      </c>
      <c r="AN278" s="65">
        <v>45701</v>
      </c>
      <c r="AO278" s="66">
        <v>32725</v>
      </c>
      <c r="AP278" s="65">
        <v>45702</v>
      </c>
      <c r="AQ278" s="68" t="s">
        <v>87</v>
      </c>
      <c r="AR278" s="66" t="s">
        <v>87</v>
      </c>
      <c r="AS278" s="65" t="s">
        <v>87</v>
      </c>
      <c r="AT278" s="66" t="s">
        <v>95</v>
      </c>
      <c r="AU278" s="66" t="s">
        <v>2602</v>
      </c>
      <c r="AV278" s="65">
        <v>45702</v>
      </c>
      <c r="AW278" s="65">
        <v>45702</v>
      </c>
      <c r="AX278" s="66" t="s">
        <v>97</v>
      </c>
      <c r="AY278" s="65">
        <v>45702</v>
      </c>
      <c r="AZ278" s="66"/>
      <c r="BH278" s="66">
        <f>AI278+BF278</f>
        <v>317</v>
      </c>
      <c r="BI278" s="87">
        <f>+AH278+BG278</f>
        <v>589899892</v>
      </c>
      <c r="BJ278" s="86">
        <f t="shared" si="19"/>
        <v>55826488.201892748</v>
      </c>
      <c r="BK278" s="65">
        <v>46021</v>
      </c>
      <c r="BP278" s="67">
        <f>NETWORKDAYS.INTL(E278,AN278,1,Hoja1!C255:C272)-1</f>
        <v>3</v>
      </c>
      <c r="BR278" s="69" t="b">
        <f t="shared" si="18"/>
        <v>0</v>
      </c>
    </row>
    <row r="279" spans="1:70" s="70" customFormat="1" ht="150" customHeight="1">
      <c r="A279" s="62">
        <v>274</v>
      </c>
      <c r="B279" s="63" t="s">
        <v>2603</v>
      </c>
      <c r="C279" s="60" t="s">
        <v>2604</v>
      </c>
      <c r="D279" s="51" t="s">
        <v>2605</v>
      </c>
      <c r="E279" s="52">
        <v>45691</v>
      </c>
      <c r="F279" s="51" t="s">
        <v>73</v>
      </c>
      <c r="G279" s="66">
        <v>70131700</v>
      </c>
      <c r="H279" s="51" t="s">
        <v>74</v>
      </c>
      <c r="I279" s="51" t="s">
        <v>75</v>
      </c>
      <c r="J279" s="51" t="s">
        <v>76</v>
      </c>
      <c r="K279" s="51" t="s">
        <v>298</v>
      </c>
      <c r="L279" s="51" t="s">
        <v>855</v>
      </c>
      <c r="M279" s="51" t="s">
        <v>856</v>
      </c>
      <c r="N279" s="51">
        <v>27125</v>
      </c>
      <c r="O279" s="52">
        <v>45663</v>
      </c>
      <c r="P279" s="54">
        <v>104000000</v>
      </c>
      <c r="Q279" s="51" t="s">
        <v>540</v>
      </c>
      <c r="R279" s="53" t="s">
        <v>81</v>
      </c>
      <c r="S279" s="53" t="s">
        <v>81</v>
      </c>
      <c r="T279" s="53" t="s">
        <v>81</v>
      </c>
      <c r="U279" s="82" t="s">
        <v>2606</v>
      </c>
      <c r="V279" s="55" t="s">
        <v>83</v>
      </c>
      <c r="W279" s="55">
        <v>1071630327</v>
      </c>
      <c r="X279" s="51">
        <v>5</v>
      </c>
      <c r="Y279" s="66" t="s">
        <v>84</v>
      </c>
      <c r="Z279" s="83">
        <v>34039</v>
      </c>
      <c r="AA279" s="84" t="s">
        <v>85</v>
      </c>
      <c r="AB279" s="66" t="s">
        <v>86</v>
      </c>
      <c r="AC279" s="66" t="s">
        <v>2184</v>
      </c>
      <c r="AD279" s="85" t="s">
        <v>2607</v>
      </c>
      <c r="AE279" s="84">
        <v>3108051576</v>
      </c>
      <c r="AF279" s="66" t="s">
        <v>2608</v>
      </c>
      <c r="AG279" s="64" t="s">
        <v>2609</v>
      </c>
      <c r="AH279" s="86">
        <v>104000000</v>
      </c>
      <c r="AI279" s="66">
        <v>300</v>
      </c>
      <c r="AJ279" s="66" t="s">
        <v>91</v>
      </c>
      <c r="AK279" s="66" t="s">
        <v>1364</v>
      </c>
      <c r="AL279" s="66">
        <f>+VLOOKUP(AK279,LISTAS!$A$921:$C$989,2,0)</f>
        <v>80041434</v>
      </c>
      <c r="AM279" s="66">
        <f>+VLOOKUP(AK279,LISTAS!$A$921:$C$989,3,0)</f>
        <v>1</v>
      </c>
      <c r="AN279" s="65">
        <v>45702</v>
      </c>
      <c r="AO279" s="66">
        <v>33225</v>
      </c>
      <c r="AP279" s="65">
        <v>45705</v>
      </c>
      <c r="AQ279" s="68" t="s">
        <v>93</v>
      </c>
      <c r="AR279" s="181" t="s">
        <v>94</v>
      </c>
      <c r="AS279" s="65">
        <v>45705</v>
      </c>
      <c r="AT279" s="66" t="s">
        <v>95</v>
      </c>
      <c r="AU279" s="66" t="s">
        <v>2610</v>
      </c>
      <c r="AV279" s="65">
        <v>45705</v>
      </c>
      <c r="AW279" s="65">
        <v>45706</v>
      </c>
      <c r="AX279" s="66" t="s">
        <v>97</v>
      </c>
      <c r="AY279" s="65">
        <v>45706</v>
      </c>
      <c r="AZ279" s="66"/>
      <c r="BH279" s="66">
        <f>AI279+BF279</f>
        <v>300</v>
      </c>
      <c r="BI279" s="87">
        <f>+AH279+BG279</f>
        <v>104000000</v>
      </c>
      <c r="BJ279" s="86">
        <f t="shared" si="19"/>
        <v>10400000</v>
      </c>
      <c r="BK279" s="65">
        <v>46008</v>
      </c>
      <c r="BP279" s="67">
        <f>NETWORKDAYS.INTL(E279,AN279,1,Hoja1!C256:C273)-1</f>
        <v>9</v>
      </c>
      <c r="BQ279" s="70" t="s">
        <v>953</v>
      </c>
      <c r="BR279" s="69" t="b">
        <f t="shared" si="18"/>
        <v>0</v>
      </c>
    </row>
    <row r="280" spans="1:70" s="70" customFormat="1" ht="150" customHeight="1">
      <c r="A280" s="62">
        <v>275</v>
      </c>
      <c r="B280" s="63" t="s">
        <v>2611</v>
      </c>
      <c r="C280" s="60" t="s">
        <v>2612</v>
      </c>
      <c r="D280" s="51" t="s">
        <v>2613</v>
      </c>
      <c r="E280" s="52">
        <v>45695</v>
      </c>
      <c r="F280" s="51" t="s">
        <v>73</v>
      </c>
      <c r="G280" s="66">
        <v>70131700</v>
      </c>
      <c r="H280" s="51" t="s">
        <v>74</v>
      </c>
      <c r="I280" s="51" t="s">
        <v>75</v>
      </c>
      <c r="J280" s="51" t="s">
        <v>76</v>
      </c>
      <c r="K280" s="51" t="s">
        <v>298</v>
      </c>
      <c r="L280" s="51" t="s">
        <v>855</v>
      </c>
      <c r="M280" s="51" t="s">
        <v>856</v>
      </c>
      <c r="N280" s="51">
        <v>27725</v>
      </c>
      <c r="O280" s="52">
        <v>45663</v>
      </c>
      <c r="P280" s="54">
        <v>87750000</v>
      </c>
      <c r="Q280" s="51" t="s">
        <v>540</v>
      </c>
      <c r="R280" s="53" t="s">
        <v>81</v>
      </c>
      <c r="S280" s="53" t="s">
        <v>81</v>
      </c>
      <c r="T280" s="53" t="s">
        <v>81</v>
      </c>
      <c r="U280" s="82" t="s">
        <v>2614</v>
      </c>
      <c r="V280" s="55" t="s">
        <v>83</v>
      </c>
      <c r="W280" s="55">
        <v>1049602496</v>
      </c>
      <c r="X280" s="51">
        <v>2</v>
      </c>
      <c r="Y280" s="66" t="s">
        <v>84</v>
      </c>
      <c r="Z280" s="83">
        <v>31485</v>
      </c>
      <c r="AA280" s="84" t="s">
        <v>85</v>
      </c>
      <c r="AB280" s="66" t="s">
        <v>1197</v>
      </c>
      <c r="AC280" s="66" t="s">
        <v>1180</v>
      </c>
      <c r="AD280" s="85" t="s">
        <v>2615</v>
      </c>
      <c r="AE280" s="84">
        <v>3214052402</v>
      </c>
      <c r="AF280" s="66" t="s">
        <v>2616</v>
      </c>
      <c r="AG280" s="64" t="s">
        <v>2617</v>
      </c>
      <c r="AH280" s="86">
        <v>87750000</v>
      </c>
      <c r="AI280" s="66">
        <v>270</v>
      </c>
      <c r="AJ280" s="66" t="s">
        <v>91</v>
      </c>
      <c r="AK280" s="66" t="s">
        <v>1011</v>
      </c>
      <c r="AL280" s="66">
        <f>+VLOOKUP(AK280,LISTAS!$A$921:$C$989,2,0)</f>
        <v>80099439</v>
      </c>
      <c r="AM280" s="66">
        <f>+VLOOKUP(AK280,LISTAS!$A$921:$C$989,3,0)</f>
        <v>6</v>
      </c>
      <c r="AN280" s="65">
        <v>45702</v>
      </c>
      <c r="AO280" s="66">
        <v>33325</v>
      </c>
      <c r="AP280" s="65">
        <v>45705</v>
      </c>
      <c r="AQ280" s="68" t="s">
        <v>93</v>
      </c>
      <c r="AR280" s="181" t="s">
        <v>94</v>
      </c>
      <c r="AS280" s="65">
        <v>45705</v>
      </c>
      <c r="AT280" s="66" t="s">
        <v>95</v>
      </c>
      <c r="AU280" s="66" t="s">
        <v>2618</v>
      </c>
      <c r="AV280" s="65">
        <v>45702</v>
      </c>
      <c r="AW280" s="65">
        <v>45706</v>
      </c>
      <c r="AX280" s="66" t="s">
        <v>97</v>
      </c>
      <c r="AY280" s="65">
        <v>45706</v>
      </c>
      <c r="AZ280" s="66"/>
      <c r="BH280" s="66">
        <f>AI280+BF280</f>
        <v>270</v>
      </c>
      <c r="BI280" s="87">
        <f>+AH280+BG280</f>
        <v>87750000</v>
      </c>
      <c r="BJ280" s="86">
        <f t="shared" si="19"/>
        <v>9750000</v>
      </c>
      <c r="BK280" s="65">
        <v>45978</v>
      </c>
      <c r="BP280" s="67">
        <f>NETWORKDAYS.INTL(E280,AN280,1,Hoja1!C257:C274)-1</f>
        <v>5</v>
      </c>
      <c r="BR280" s="69" t="b">
        <f t="shared" si="18"/>
        <v>0</v>
      </c>
    </row>
    <row r="281" spans="1:70" s="70" customFormat="1" ht="150" customHeight="1">
      <c r="A281" s="62">
        <v>276</v>
      </c>
      <c r="B281" s="63" t="s">
        <v>2619</v>
      </c>
      <c r="C281" s="60" t="s">
        <v>2620</v>
      </c>
      <c r="D281" s="51" t="s">
        <v>2621</v>
      </c>
      <c r="E281" s="52">
        <v>45692</v>
      </c>
      <c r="F281" s="51" t="s">
        <v>73</v>
      </c>
      <c r="G281" s="66">
        <v>70131700</v>
      </c>
      <c r="H281" s="51" t="s">
        <v>74</v>
      </c>
      <c r="I281" s="51" t="s">
        <v>75</v>
      </c>
      <c r="J281" s="51" t="s">
        <v>76</v>
      </c>
      <c r="K281" s="51" t="s">
        <v>298</v>
      </c>
      <c r="L281" s="51" t="s">
        <v>855</v>
      </c>
      <c r="M281" s="51" t="s">
        <v>856</v>
      </c>
      <c r="N281" s="51">
        <v>12325</v>
      </c>
      <c r="O281" s="52">
        <v>45662</v>
      </c>
      <c r="P281" s="54">
        <v>104000000</v>
      </c>
      <c r="Q281" s="51" t="s">
        <v>540</v>
      </c>
      <c r="R281" s="53" t="s">
        <v>81</v>
      </c>
      <c r="S281" s="53" t="s">
        <v>81</v>
      </c>
      <c r="T281" s="53" t="s">
        <v>81</v>
      </c>
      <c r="U281" s="82" t="s">
        <v>2622</v>
      </c>
      <c r="V281" s="55" t="s">
        <v>83</v>
      </c>
      <c r="W281" s="55">
        <v>52155608</v>
      </c>
      <c r="X281" s="51">
        <v>2</v>
      </c>
      <c r="Y281" s="66" t="s">
        <v>84</v>
      </c>
      <c r="Z281" s="83">
        <v>27347</v>
      </c>
      <c r="AA281" s="84" t="s">
        <v>85</v>
      </c>
      <c r="AB281" s="66" t="s">
        <v>102</v>
      </c>
      <c r="AC281" s="66" t="s">
        <v>2623</v>
      </c>
      <c r="AD281" s="85" t="s">
        <v>2624</v>
      </c>
      <c r="AE281" s="84">
        <v>3215082728</v>
      </c>
      <c r="AF281" s="66" t="s">
        <v>2625</v>
      </c>
      <c r="AG281" s="64" t="s">
        <v>2626</v>
      </c>
      <c r="AH281" s="86">
        <v>104000000</v>
      </c>
      <c r="AI281" s="66">
        <v>300</v>
      </c>
      <c r="AJ281" s="66" t="s">
        <v>91</v>
      </c>
      <c r="AK281" s="66" t="s">
        <v>1040</v>
      </c>
      <c r="AL281" s="66">
        <f>+VLOOKUP(AK281,LISTAS!$A$921:$C$989,2,0)</f>
        <v>11314980</v>
      </c>
      <c r="AM281" s="66">
        <f>+VLOOKUP(AK281,LISTAS!$A$921:$C$989,3,0)</f>
        <v>1</v>
      </c>
      <c r="AN281" s="65">
        <v>45702</v>
      </c>
      <c r="AO281" s="66">
        <v>33425</v>
      </c>
      <c r="AP281" s="65">
        <v>45705</v>
      </c>
      <c r="AQ281" s="68" t="s">
        <v>93</v>
      </c>
      <c r="AR281" s="181" t="s">
        <v>94</v>
      </c>
      <c r="AS281" s="65">
        <v>45705</v>
      </c>
      <c r="AT281" s="66" t="s">
        <v>95</v>
      </c>
      <c r="AU281" s="66" t="s">
        <v>2627</v>
      </c>
      <c r="AV281" s="65">
        <v>45702</v>
      </c>
      <c r="AW281" s="65">
        <v>45706</v>
      </c>
      <c r="AX281" s="66" t="s">
        <v>97</v>
      </c>
      <c r="AY281" s="65">
        <v>45706</v>
      </c>
      <c r="AZ281" s="66"/>
      <c r="BH281" s="66">
        <f>AI281+BF281</f>
        <v>300</v>
      </c>
      <c r="BI281" s="87">
        <f>+AH281+BG281</f>
        <v>104000000</v>
      </c>
      <c r="BJ281" s="86">
        <f t="shared" si="19"/>
        <v>10400000</v>
      </c>
      <c r="BK281" s="65">
        <v>46008</v>
      </c>
      <c r="BP281" s="67">
        <f>NETWORKDAYS.INTL(E281,AN281,1,Hoja1!C258:C275)-1</f>
        <v>8</v>
      </c>
      <c r="BQ281" s="70" t="s">
        <v>953</v>
      </c>
      <c r="BR281" s="69" t="b">
        <f t="shared" si="18"/>
        <v>0</v>
      </c>
    </row>
    <row r="282" spans="1:70" s="70" customFormat="1" ht="150" customHeight="1">
      <c r="A282" s="62">
        <v>277</v>
      </c>
      <c r="B282" s="63" t="s">
        <v>2628</v>
      </c>
      <c r="C282" s="60" t="s">
        <v>2629</v>
      </c>
      <c r="D282" s="51" t="s">
        <v>2630</v>
      </c>
      <c r="E282" s="52">
        <v>45695</v>
      </c>
      <c r="F282" s="51" t="s">
        <v>73</v>
      </c>
      <c r="G282" s="66">
        <v>70131700</v>
      </c>
      <c r="H282" s="51" t="s">
        <v>74</v>
      </c>
      <c r="I282" s="51" t="s">
        <v>75</v>
      </c>
      <c r="J282" s="51" t="s">
        <v>76</v>
      </c>
      <c r="K282" s="51" t="s">
        <v>209</v>
      </c>
      <c r="L282" s="51" t="s">
        <v>538</v>
      </c>
      <c r="M282" s="51" t="s">
        <v>539</v>
      </c>
      <c r="N282" s="51">
        <v>9525</v>
      </c>
      <c r="O282" s="52">
        <v>45662</v>
      </c>
      <c r="P282" s="54">
        <v>104000000</v>
      </c>
      <c r="Q282" s="51" t="s">
        <v>540</v>
      </c>
      <c r="R282" s="53" t="s">
        <v>81</v>
      </c>
      <c r="S282" s="53" t="s">
        <v>81</v>
      </c>
      <c r="T282" s="53" t="s">
        <v>81</v>
      </c>
      <c r="U282" s="82" t="s">
        <v>2631</v>
      </c>
      <c r="V282" s="55" t="s">
        <v>83</v>
      </c>
      <c r="W282" s="55">
        <v>79353844</v>
      </c>
      <c r="X282" s="51">
        <v>1</v>
      </c>
      <c r="Y282" s="66" t="s">
        <v>112</v>
      </c>
      <c r="Z282" s="83">
        <v>23890</v>
      </c>
      <c r="AA282" s="84" t="s">
        <v>85</v>
      </c>
      <c r="AB282" s="66" t="s">
        <v>529</v>
      </c>
      <c r="AC282" s="66" t="s">
        <v>2632</v>
      </c>
      <c r="AD282" s="85" t="s">
        <v>2633</v>
      </c>
      <c r="AE282" s="84">
        <v>3157136973</v>
      </c>
      <c r="AF282" s="66" t="s">
        <v>2634</v>
      </c>
      <c r="AG282" s="64" t="s">
        <v>2635</v>
      </c>
      <c r="AH282" s="86">
        <v>104000000</v>
      </c>
      <c r="AI282" s="66">
        <v>300</v>
      </c>
      <c r="AJ282" s="66" t="s">
        <v>91</v>
      </c>
      <c r="AK282" s="66" t="s">
        <v>558</v>
      </c>
      <c r="AL282" s="66">
        <f>+VLOOKUP(AK282,LISTAS!$A$921:$C$989,2,0)</f>
        <v>79628392</v>
      </c>
      <c r="AM282" s="66">
        <f>+VLOOKUP(AK282,LISTAS!$A$921:$C$989,3,0)</f>
        <v>6</v>
      </c>
      <c r="AN282" s="65">
        <v>45702</v>
      </c>
      <c r="AO282" s="66">
        <v>33125</v>
      </c>
      <c r="AP282" s="65">
        <v>45705</v>
      </c>
      <c r="AQ282" s="68" t="s">
        <v>93</v>
      </c>
      <c r="AR282" s="181" t="s">
        <v>94</v>
      </c>
      <c r="AS282" s="65">
        <v>45705</v>
      </c>
      <c r="AT282" s="66" t="s">
        <v>95</v>
      </c>
      <c r="AU282" s="66" t="s">
        <v>2636</v>
      </c>
      <c r="AV282" s="65">
        <v>45705</v>
      </c>
      <c r="AW282" s="65">
        <v>45705</v>
      </c>
      <c r="AX282" s="66" t="s">
        <v>97</v>
      </c>
      <c r="AY282" s="65">
        <v>45705</v>
      </c>
      <c r="AZ282" s="66"/>
      <c r="BH282" s="66">
        <f>AI282+BF282</f>
        <v>300</v>
      </c>
      <c r="BI282" s="87">
        <f>+AH282+BG282</f>
        <v>104000000</v>
      </c>
      <c r="BJ282" s="86">
        <f t="shared" si="19"/>
        <v>10400000</v>
      </c>
      <c r="BK282" s="65">
        <v>46007</v>
      </c>
      <c r="BP282" s="67">
        <f>NETWORKDAYS.INTL(E282,AN282,1,Hoja1!C259:C276)-1</f>
        <v>5</v>
      </c>
      <c r="BR282" s="69" t="b">
        <f t="shared" si="18"/>
        <v>0</v>
      </c>
    </row>
    <row r="283" spans="1:70" s="70" customFormat="1" ht="150" customHeight="1">
      <c r="A283" s="62">
        <v>278</v>
      </c>
      <c r="B283" s="63" t="s">
        <v>2637</v>
      </c>
      <c r="C283" s="60" t="s">
        <v>2638</v>
      </c>
      <c r="D283" s="51" t="s">
        <v>2639</v>
      </c>
      <c r="E283" s="52">
        <v>45695</v>
      </c>
      <c r="F283" s="51" t="s">
        <v>73</v>
      </c>
      <c r="G283" s="66">
        <v>70131700</v>
      </c>
      <c r="H283" s="51" t="s">
        <v>74</v>
      </c>
      <c r="I283" s="51" t="s">
        <v>75</v>
      </c>
      <c r="J283" s="51" t="s">
        <v>76</v>
      </c>
      <c r="K283" s="51" t="s">
        <v>209</v>
      </c>
      <c r="L283" s="51" t="s">
        <v>538</v>
      </c>
      <c r="M283" s="51" t="s">
        <v>539</v>
      </c>
      <c r="N283" s="51">
        <v>9825</v>
      </c>
      <c r="O283" s="52">
        <v>45662</v>
      </c>
      <c r="P283" s="54">
        <v>104000000</v>
      </c>
      <c r="Q283" s="51" t="s">
        <v>540</v>
      </c>
      <c r="R283" s="53" t="s">
        <v>81</v>
      </c>
      <c r="S283" s="53" t="s">
        <v>81</v>
      </c>
      <c r="T283" s="53" t="s">
        <v>81</v>
      </c>
      <c r="U283" s="82" t="s">
        <v>2640</v>
      </c>
      <c r="V283" s="55" t="s">
        <v>83</v>
      </c>
      <c r="W283" s="55">
        <v>79425788</v>
      </c>
      <c r="X283" s="51">
        <v>7</v>
      </c>
      <c r="Y283" s="66" t="s">
        <v>112</v>
      </c>
      <c r="Z283" s="83">
        <v>24714</v>
      </c>
      <c r="AA283" s="84" t="s">
        <v>85</v>
      </c>
      <c r="AB283" s="66" t="s">
        <v>553</v>
      </c>
      <c r="AC283" s="66" t="s">
        <v>2641</v>
      </c>
      <c r="AD283" s="85" t="s">
        <v>2642</v>
      </c>
      <c r="AE283" s="84">
        <v>3144131976</v>
      </c>
      <c r="AF283" s="66" t="s">
        <v>2643</v>
      </c>
      <c r="AG283" s="64" t="s">
        <v>2644</v>
      </c>
      <c r="AH283" s="86">
        <v>104000000</v>
      </c>
      <c r="AI283" s="66">
        <v>300</v>
      </c>
      <c r="AJ283" s="66" t="s">
        <v>91</v>
      </c>
      <c r="AK283" s="66" t="s">
        <v>546</v>
      </c>
      <c r="AL283" s="66">
        <f>+VLOOKUP(AK283,LISTAS!$A$921:$C$989,2,0)</f>
        <v>53016476</v>
      </c>
      <c r="AM283" s="66">
        <f>+VLOOKUP(AK283,LISTAS!$A$921:$C$989,3,0)</f>
        <v>5</v>
      </c>
      <c r="AN283" s="65">
        <v>45702</v>
      </c>
      <c r="AO283" s="66">
        <v>33025</v>
      </c>
      <c r="AP283" s="65">
        <v>45705</v>
      </c>
      <c r="AQ283" s="68" t="s">
        <v>93</v>
      </c>
      <c r="AR283" s="181" t="s">
        <v>94</v>
      </c>
      <c r="AS283" s="65">
        <v>45705</v>
      </c>
      <c r="AT283" s="66" t="s">
        <v>95</v>
      </c>
      <c r="AU283" s="66" t="s">
        <v>2645</v>
      </c>
      <c r="AV283" s="65">
        <v>45705</v>
      </c>
      <c r="AW283" s="65">
        <v>45705</v>
      </c>
      <c r="AX283" s="66" t="s">
        <v>97</v>
      </c>
      <c r="AY283" s="65">
        <v>45705</v>
      </c>
      <c r="AZ283" s="66"/>
      <c r="BH283" s="66">
        <f>AI283+BF283</f>
        <v>300</v>
      </c>
      <c r="BI283" s="87">
        <f>+AH283+BG283</f>
        <v>104000000</v>
      </c>
      <c r="BJ283" s="86">
        <f t="shared" si="19"/>
        <v>10400000</v>
      </c>
      <c r="BK283" s="65">
        <v>46007</v>
      </c>
      <c r="BP283" s="67">
        <f>NETWORKDAYS.INTL(E283,AN283,1,Hoja1!C260:C277)-1</f>
        <v>5</v>
      </c>
      <c r="BR283" s="69" t="b">
        <f t="shared" si="18"/>
        <v>0</v>
      </c>
    </row>
    <row r="284" spans="1:70" s="70" customFormat="1" ht="150" customHeight="1">
      <c r="A284" s="62">
        <v>279</v>
      </c>
      <c r="B284" s="63" t="s">
        <v>2646</v>
      </c>
      <c r="C284" s="60" t="s">
        <v>2647</v>
      </c>
      <c r="D284" s="51" t="s">
        <v>2648</v>
      </c>
      <c r="E284" s="52">
        <v>45695</v>
      </c>
      <c r="F284" s="51" t="s">
        <v>73</v>
      </c>
      <c r="G284" s="66">
        <v>70131700</v>
      </c>
      <c r="H284" s="51" t="s">
        <v>74</v>
      </c>
      <c r="I284" s="51" t="s">
        <v>75</v>
      </c>
      <c r="J284" s="51" t="s">
        <v>76</v>
      </c>
      <c r="K284" s="51" t="s">
        <v>209</v>
      </c>
      <c r="L284" s="51" t="s">
        <v>538</v>
      </c>
      <c r="M284" s="51" t="s">
        <v>539</v>
      </c>
      <c r="N284" s="51">
        <v>8725</v>
      </c>
      <c r="O284" s="52">
        <v>45662</v>
      </c>
      <c r="P284" s="54">
        <v>97500000</v>
      </c>
      <c r="Q284" s="51" t="s">
        <v>540</v>
      </c>
      <c r="R284" s="53" t="s">
        <v>81</v>
      </c>
      <c r="S284" s="53" t="s">
        <v>81</v>
      </c>
      <c r="T284" s="53" t="s">
        <v>81</v>
      </c>
      <c r="U284" s="82" t="s">
        <v>2649</v>
      </c>
      <c r="V284" s="55" t="s">
        <v>83</v>
      </c>
      <c r="W284" s="55">
        <v>1016011796</v>
      </c>
      <c r="X284" s="51">
        <v>0</v>
      </c>
      <c r="Y284" s="66" t="s">
        <v>84</v>
      </c>
      <c r="Z284" s="83">
        <v>32182</v>
      </c>
      <c r="AA284" s="84" t="s">
        <v>85</v>
      </c>
      <c r="AB284" s="66" t="s">
        <v>86</v>
      </c>
      <c r="AC284" s="66" t="s">
        <v>87</v>
      </c>
      <c r="AD284" s="85" t="s">
        <v>2650</v>
      </c>
      <c r="AE284" s="84">
        <v>3133005380</v>
      </c>
      <c r="AF284" s="66" t="s">
        <v>2651</v>
      </c>
      <c r="AG284" s="64" t="s">
        <v>2652</v>
      </c>
      <c r="AH284" s="86">
        <v>97500000</v>
      </c>
      <c r="AI284" s="66">
        <v>300</v>
      </c>
      <c r="AJ284" s="66" t="s">
        <v>91</v>
      </c>
      <c r="AK284" s="66" t="s">
        <v>1662</v>
      </c>
      <c r="AL284" s="66">
        <f>+VLOOKUP(AK284,LISTAS!$A$921:$C$989,2,0)</f>
        <v>64701334</v>
      </c>
      <c r="AM284" s="66">
        <f>+VLOOKUP(AK284,LISTAS!$A$921:$C$989,3,0)</f>
        <v>6</v>
      </c>
      <c r="AN284" s="65">
        <v>45705</v>
      </c>
      <c r="AO284" s="66">
        <v>33525</v>
      </c>
      <c r="AP284" s="65">
        <v>45705</v>
      </c>
      <c r="AQ284" s="68" t="s">
        <v>93</v>
      </c>
      <c r="AR284" s="181" t="s">
        <v>194</v>
      </c>
      <c r="AS284" s="65">
        <v>45706</v>
      </c>
      <c r="AT284" s="66" t="s">
        <v>95</v>
      </c>
      <c r="AU284" s="66" t="s">
        <v>2653</v>
      </c>
      <c r="AV284" s="65">
        <v>45705</v>
      </c>
      <c r="AW284" s="65">
        <v>45706</v>
      </c>
      <c r="AX284" s="66" t="s">
        <v>97</v>
      </c>
      <c r="AY284" s="65">
        <v>45706</v>
      </c>
      <c r="AZ284" s="66"/>
      <c r="BH284" s="66">
        <f>AI284+BF284</f>
        <v>300</v>
      </c>
      <c r="BI284" s="87">
        <f>+AH284+BG284</f>
        <v>97500000</v>
      </c>
      <c r="BJ284" s="86">
        <f t="shared" si="19"/>
        <v>9750000</v>
      </c>
      <c r="BK284" s="65">
        <v>46008</v>
      </c>
      <c r="BP284" s="67">
        <f>NETWORKDAYS.INTL(E284,AN284,1,Hoja1!C261:C278)-1</f>
        <v>6</v>
      </c>
      <c r="BQ284" s="70" t="s">
        <v>953</v>
      </c>
      <c r="BR284" s="69" t="b">
        <f t="shared" si="18"/>
        <v>0</v>
      </c>
    </row>
    <row r="285" spans="1:70" s="70" customFormat="1" ht="150" customHeight="1">
      <c r="A285" s="62">
        <v>280</v>
      </c>
      <c r="B285" s="63" t="s">
        <v>2654</v>
      </c>
      <c r="C285" s="60" t="s">
        <v>2655</v>
      </c>
      <c r="D285" s="51" t="s">
        <v>2656</v>
      </c>
      <c r="E285" s="52">
        <v>45699</v>
      </c>
      <c r="F285" s="51" t="s">
        <v>73</v>
      </c>
      <c r="G285" s="66" t="s">
        <v>1016</v>
      </c>
      <c r="H285" s="51" t="s">
        <v>74</v>
      </c>
      <c r="I285" s="51" t="s">
        <v>75</v>
      </c>
      <c r="J285" s="51" t="s">
        <v>76</v>
      </c>
      <c r="K285" s="51" t="s">
        <v>248</v>
      </c>
      <c r="L285" s="51" t="s">
        <v>184</v>
      </c>
      <c r="M285" s="51" t="s">
        <v>456</v>
      </c>
      <c r="N285" s="51">
        <v>9025</v>
      </c>
      <c r="O285" s="52">
        <v>45662</v>
      </c>
      <c r="P285" s="54">
        <v>51187500</v>
      </c>
      <c r="Q285" s="51" t="s">
        <v>517</v>
      </c>
      <c r="R285" s="53" t="s">
        <v>81</v>
      </c>
      <c r="S285" s="53" t="s">
        <v>81</v>
      </c>
      <c r="T285" s="53" t="s">
        <v>81</v>
      </c>
      <c r="U285" s="82" t="s">
        <v>2657</v>
      </c>
      <c r="V285" s="55" t="s">
        <v>83</v>
      </c>
      <c r="W285" s="55">
        <v>1065591383</v>
      </c>
      <c r="X285" s="51">
        <v>8</v>
      </c>
      <c r="Y285" s="66" t="s">
        <v>112</v>
      </c>
      <c r="Z285" s="83">
        <v>31876</v>
      </c>
      <c r="AA285" s="84" t="s">
        <v>85</v>
      </c>
      <c r="AB285" s="66" t="s">
        <v>232</v>
      </c>
      <c r="AC285" s="66" t="s">
        <v>87</v>
      </c>
      <c r="AD285" s="85" t="s">
        <v>2658</v>
      </c>
      <c r="AE285" s="84">
        <v>3193305974</v>
      </c>
      <c r="AF285" s="66" t="s">
        <v>1218</v>
      </c>
      <c r="AG285" s="64" t="s">
        <v>2659</v>
      </c>
      <c r="AH285" s="86">
        <v>51187500</v>
      </c>
      <c r="AI285" s="66">
        <v>315</v>
      </c>
      <c r="AJ285" s="66" t="s">
        <v>91</v>
      </c>
      <c r="AK285" s="66" t="s">
        <v>463</v>
      </c>
      <c r="AL285" s="66">
        <f>+VLOOKUP(AK285,LISTAS!$A$921:$C$989,2,0)</f>
        <v>91496098</v>
      </c>
      <c r="AM285" s="66">
        <f>+VLOOKUP(AK285,LISTAS!$A$921:$C$989,3,0)</f>
        <v>0</v>
      </c>
      <c r="AN285" s="65">
        <v>45705</v>
      </c>
      <c r="AO285" s="66">
        <v>38625</v>
      </c>
      <c r="AP285" s="65">
        <v>45708</v>
      </c>
      <c r="AQ285" s="68" t="s">
        <v>93</v>
      </c>
      <c r="AR285" s="181" t="s">
        <v>194</v>
      </c>
      <c r="AS285" s="65">
        <v>45706</v>
      </c>
      <c r="AT285" s="66" t="s">
        <v>95</v>
      </c>
      <c r="AU285" s="66" t="s">
        <v>2660</v>
      </c>
      <c r="AV285" s="65">
        <v>45708</v>
      </c>
      <c r="AW285" s="65">
        <v>45708</v>
      </c>
      <c r="AX285" s="66" t="s">
        <v>97</v>
      </c>
      <c r="AY285" s="65">
        <v>45708</v>
      </c>
      <c r="AZ285" s="66" t="s">
        <v>1157</v>
      </c>
      <c r="BA285" s="110">
        <v>45721</v>
      </c>
      <c r="BB285" s="110">
        <v>45727</v>
      </c>
      <c r="BC285" s="110">
        <v>45722</v>
      </c>
      <c r="BF285" s="62">
        <v>4</v>
      </c>
      <c r="BG285" s="86">
        <v>650000</v>
      </c>
      <c r="BH285" s="66">
        <f>AI285-BF285</f>
        <v>311</v>
      </c>
      <c r="BI285" s="87">
        <f>+AH285-BG285</f>
        <v>50537500</v>
      </c>
      <c r="BJ285" s="86">
        <f t="shared" si="19"/>
        <v>4875000</v>
      </c>
      <c r="BK285" s="65">
        <v>46021</v>
      </c>
      <c r="BP285" s="67">
        <f>NETWORKDAYS.INTL(E285,AN285,1,Hoja1!C262:C279)-1</f>
        <v>4</v>
      </c>
      <c r="BR285" s="69" t="b">
        <f t="shared" si="18"/>
        <v>0</v>
      </c>
    </row>
    <row r="286" spans="1:70" s="70" customFormat="1" ht="150" customHeight="1">
      <c r="A286" s="62">
        <v>281</v>
      </c>
      <c r="B286" s="63" t="s">
        <v>2661</v>
      </c>
      <c r="C286" s="60" t="s">
        <v>2662</v>
      </c>
      <c r="D286" s="51" t="s">
        <v>2663</v>
      </c>
      <c r="E286" s="52">
        <v>45695</v>
      </c>
      <c r="F286" s="51" t="s">
        <v>73</v>
      </c>
      <c r="G286" s="66">
        <v>70131700</v>
      </c>
      <c r="H286" s="51" t="s">
        <v>74</v>
      </c>
      <c r="I286" s="51" t="s">
        <v>75</v>
      </c>
      <c r="J286" s="51" t="s">
        <v>76</v>
      </c>
      <c r="K286" s="51" t="s">
        <v>209</v>
      </c>
      <c r="L286" s="51" t="s">
        <v>538</v>
      </c>
      <c r="M286" s="51" t="s">
        <v>539</v>
      </c>
      <c r="N286" s="51">
        <v>14525</v>
      </c>
      <c r="O286" s="52">
        <v>45662</v>
      </c>
      <c r="P286" s="54">
        <v>104000000</v>
      </c>
      <c r="Q286" s="51" t="s">
        <v>540</v>
      </c>
      <c r="R286" s="53" t="s">
        <v>81</v>
      </c>
      <c r="S286" s="53" t="s">
        <v>81</v>
      </c>
      <c r="T286" s="53" t="s">
        <v>81</v>
      </c>
      <c r="U286" s="82" t="s">
        <v>2664</v>
      </c>
      <c r="V286" s="55" t="s">
        <v>83</v>
      </c>
      <c r="W286" s="55">
        <v>80432922</v>
      </c>
      <c r="X286" s="51">
        <v>0</v>
      </c>
      <c r="Y286" s="66" t="s">
        <v>112</v>
      </c>
      <c r="Z286" s="83">
        <v>30225</v>
      </c>
      <c r="AA286" s="84" t="s">
        <v>85</v>
      </c>
      <c r="AB286" s="66" t="s">
        <v>2665</v>
      </c>
      <c r="AC286" s="66" t="s">
        <v>2666</v>
      </c>
      <c r="AD286" s="85" t="s">
        <v>2667</v>
      </c>
      <c r="AE286" s="84">
        <v>3114454674</v>
      </c>
      <c r="AF286" s="66" t="s">
        <v>2643</v>
      </c>
      <c r="AG286" s="64" t="s">
        <v>2644</v>
      </c>
      <c r="AH286" s="86">
        <v>104000000</v>
      </c>
      <c r="AI286" s="66">
        <v>300</v>
      </c>
      <c r="AJ286" s="66" t="s">
        <v>91</v>
      </c>
      <c r="AK286" s="66" t="s">
        <v>546</v>
      </c>
      <c r="AL286" s="66">
        <f>+VLOOKUP(AK286,LISTAS!$A$921:$C$989,2,0)</f>
        <v>53016476</v>
      </c>
      <c r="AM286" s="66">
        <f>+VLOOKUP(AK286,LISTAS!$A$921:$C$989,3,0)</f>
        <v>5</v>
      </c>
      <c r="AN286" s="65">
        <v>45705</v>
      </c>
      <c r="AO286" s="66">
        <v>33625</v>
      </c>
      <c r="AP286" s="65">
        <v>45705</v>
      </c>
      <c r="AQ286" s="68" t="s">
        <v>93</v>
      </c>
      <c r="AR286" s="181" t="s">
        <v>94</v>
      </c>
      <c r="AS286" s="65">
        <v>45706</v>
      </c>
      <c r="AT286" s="66" t="s">
        <v>95</v>
      </c>
      <c r="AU286" s="66" t="s">
        <v>2668</v>
      </c>
      <c r="AV286" s="65">
        <v>45705</v>
      </c>
      <c r="AW286" s="65">
        <v>45705</v>
      </c>
      <c r="AX286" s="66" t="s">
        <v>97</v>
      </c>
      <c r="AY286" s="65">
        <v>45706</v>
      </c>
      <c r="AZ286" s="66"/>
      <c r="BH286" s="66">
        <f>AI286+BF286</f>
        <v>300</v>
      </c>
      <c r="BI286" s="87">
        <f>+AH286+BG286</f>
        <v>104000000</v>
      </c>
      <c r="BJ286" s="86">
        <f t="shared" si="19"/>
        <v>10400000</v>
      </c>
      <c r="BK286" s="65">
        <v>46008</v>
      </c>
      <c r="BP286" s="67">
        <f>NETWORKDAYS.INTL(E286,AN286,1,Hoja1!C263:C280)-1</f>
        <v>6</v>
      </c>
      <c r="BQ286" s="70" t="s">
        <v>953</v>
      </c>
      <c r="BR286" s="69" t="b">
        <f t="shared" si="18"/>
        <v>0</v>
      </c>
    </row>
    <row r="287" spans="1:70" s="70" customFormat="1" ht="150" customHeight="1">
      <c r="A287" s="62">
        <v>282</v>
      </c>
      <c r="B287" s="63" t="s">
        <v>2669</v>
      </c>
      <c r="C287" s="60" t="s">
        <v>2670</v>
      </c>
      <c r="D287" s="51" t="s">
        <v>2671</v>
      </c>
      <c r="E287" s="52">
        <v>45698</v>
      </c>
      <c r="F287" s="51" t="s">
        <v>73</v>
      </c>
      <c r="G287" s="66" t="s">
        <v>1251</v>
      </c>
      <c r="H287" s="51" t="s">
        <v>74</v>
      </c>
      <c r="I287" s="51" t="s">
        <v>75</v>
      </c>
      <c r="J287" s="51" t="s">
        <v>76</v>
      </c>
      <c r="K287" s="51" t="s">
        <v>183</v>
      </c>
      <c r="L287" s="51" t="s">
        <v>612</v>
      </c>
      <c r="M287" s="51" t="s">
        <v>79</v>
      </c>
      <c r="N287" s="51">
        <v>25125</v>
      </c>
      <c r="O287" s="52">
        <v>45663</v>
      </c>
      <c r="P287" s="54">
        <v>58500000</v>
      </c>
      <c r="Q287" s="51" t="s">
        <v>80</v>
      </c>
      <c r="R287" s="53" t="s">
        <v>81</v>
      </c>
      <c r="S287" s="53" t="s">
        <v>81</v>
      </c>
      <c r="T287" s="53" t="s">
        <v>81</v>
      </c>
      <c r="U287" s="82" t="s">
        <v>2672</v>
      </c>
      <c r="V287" s="55" t="s">
        <v>83</v>
      </c>
      <c r="W287" s="55">
        <v>20510030</v>
      </c>
      <c r="X287" s="51">
        <v>2</v>
      </c>
      <c r="Y287" s="66" t="s">
        <v>84</v>
      </c>
      <c r="Z287" s="83">
        <v>31428</v>
      </c>
      <c r="AA287" s="84" t="s">
        <v>85</v>
      </c>
      <c r="AB287" s="66" t="s">
        <v>2673</v>
      </c>
      <c r="AC287" s="66" t="s">
        <v>2084</v>
      </c>
      <c r="AD287" s="85" t="s">
        <v>2674</v>
      </c>
      <c r="AE287" s="84">
        <v>3214722183</v>
      </c>
      <c r="AF287" s="66" t="s">
        <v>2675</v>
      </c>
      <c r="AG287" s="64" t="s">
        <v>2676</v>
      </c>
      <c r="AH287" s="86">
        <v>58500000</v>
      </c>
      <c r="AI287" s="66">
        <v>300</v>
      </c>
      <c r="AJ287" s="66" t="s">
        <v>91</v>
      </c>
      <c r="AK287" s="66" t="s">
        <v>618</v>
      </c>
      <c r="AL287" s="66">
        <f>+VLOOKUP(AK287,LISTAS!$A$921:$C$989,2,0)</f>
        <v>52153551</v>
      </c>
      <c r="AM287" s="66">
        <f>+VLOOKUP(AK287,LISTAS!$A$921:$C$989,3,0)</f>
        <v>2</v>
      </c>
      <c r="AN287" s="65">
        <v>45705</v>
      </c>
      <c r="AO287" s="66">
        <v>34525</v>
      </c>
      <c r="AP287" s="65">
        <v>45705</v>
      </c>
      <c r="AQ287" s="68" t="s">
        <v>93</v>
      </c>
      <c r="AR287" s="181" t="s">
        <v>94</v>
      </c>
      <c r="AS287" s="65">
        <v>45706</v>
      </c>
      <c r="AT287" s="66" t="s">
        <v>95</v>
      </c>
      <c r="AU287" s="66" t="s">
        <v>2677</v>
      </c>
      <c r="AV287" s="65">
        <v>45705</v>
      </c>
      <c r="AW287" s="65">
        <v>45706</v>
      </c>
      <c r="AX287" s="66" t="s">
        <v>97</v>
      </c>
      <c r="AY287" s="65">
        <v>45706</v>
      </c>
      <c r="AZ287" s="66"/>
      <c r="BH287" s="66">
        <f>AI287+BF287</f>
        <v>300</v>
      </c>
      <c r="BI287" s="87">
        <f>+AH287+BG287</f>
        <v>58500000</v>
      </c>
      <c r="BJ287" s="86">
        <f t="shared" si="19"/>
        <v>5850000</v>
      </c>
      <c r="BK287" s="65">
        <v>46008</v>
      </c>
      <c r="BP287" s="67">
        <f>NETWORKDAYS.INTL(E287,AN287,1,Hoja1!C264:C281)-1</f>
        <v>5</v>
      </c>
      <c r="BR287" s="69" t="b">
        <f t="shared" si="18"/>
        <v>0</v>
      </c>
    </row>
    <row r="288" spans="1:70" s="70" customFormat="1" ht="150" customHeight="1">
      <c r="A288" s="62">
        <v>283</v>
      </c>
      <c r="B288" s="63" t="s">
        <v>2678</v>
      </c>
      <c r="C288" s="60" t="s">
        <v>2679</v>
      </c>
      <c r="D288" s="51" t="s">
        <v>2680</v>
      </c>
      <c r="E288" s="52">
        <v>45698</v>
      </c>
      <c r="F288" s="51" t="s">
        <v>73</v>
      </c>
      <c r="G288" s="66">
        <v>70131700</v>
      </c>
      <c r="H288" s="51" t="s">
        <v>74</v>
      </c>
      <c r="I288" s="51" t="s">
        <v>75</v>
      </c>
      <c r="J288" s="51" t="s">
        <v>76</v>
      </c>
      <c r="K288" s="51" t="s">
        <v>209</v>
      </c>
      <c r="L288" s="51" t="s">
        <v>538</v>
      </c>
      <c r="M288" s="51" t="s">
        <v>539</v>
      </c>
      <c r="N288" s="51">
        <v>6425</v>
      </c>
      <c r="O288" s="52">
        <v>45663</v>
      </c>
      <c r="P288" s="54">
        <v>97500000</v>
      </c>
      <c r="Q288" s="51" t="s">
        <v>540</v>
      </c>
      <c r="R288" s="53" t="s">
        <v>81</v>
      </c>
      <c r="S288" s="53" t="s">
        <v>81</v>
      </c>
      <c r="T288" s="53" t="s">
        <v>81</v>
      </c>
      <c r="U288" s="82" t="s">
        <v>2681</v>
      </c>
      <c r="V288" s="55" t="s">
        <v>83</v>
      </c>
      <c r="W288" s="55">
        <v>1052394536</v>
      </c>
      <c r="X288" s="51">
        <v>1</v>
      </c>
      <c r="Y288" s="66" t="s">
        <v>84</v>
      </c>
      <c r="Z288" s="83">
        <v>33478</v>
      </c>
      <c r="AA288" s="84" t="s">
        <v>85</v>
      </c>
      <c r="AB288" s="66" t="s">
        <v>1518</v>
      </c>
      <c r="AC288" s="66" t="s">
        <v>2682</v>
      </c>
      <c r="AD288" s="85" t="s">
        <v>2683</v>
      </c>
      <c r="AE288" s="84">
        <v>3143215414</v>
      </c>
      <c r="AF288" s="66" t="s">
        <v>2684</v>
      </c>
      <c r="AG288" s="64" t="s">
        <v>2685</v>
      </c>
      <c r="AH288" s="86">
        <v>97500000</v>
      </c>
      <c r="AI288" s="66">
        <v>300</v>
      </c>
      <c r="AJ288" s="66" t="s">
        <v>91</v>
      </c>
      <c r="AK288" s="66" t="s">
        <v>1662</v>
      </c>
      <c r="AL288" s="66">
        <f>+VLOOKUP(AK288,LISTAS!$A$921:$C$989,2,0)</f>
        <v>64701334</v>
      </c>
      <c r="AM288" s="66">
        <f>+VLOOKUP(AK288,LISTAS!$A$921:$C$989,3,0)</f>
        <v>6</v>
      </c>
      <c r="AN288" s="65">
        <v>45705</v>
      </c>
      <c r="AO288" s="66">
        <v>33725</v>
      </c>
      <c r="AP288" s="65">
        <v>45705</v>
      </c>
      <c r="AQ288" s="68" t="s">
        <v>93</v>
      </c>
      <c r="AR288" s="181" t="s">
        <v>94</v>
      </c>
      <c r="AS288" s="65">
        <v>45706</v>
      </c>
      <c r="AT288" s="66" t="s">
        <v>95</v>
      </c>
      <c r="AU288" s="66" t="s">
        <v>2686</v>
      </c>
      <c r="AV288" s="65">
        <v>45705</v>
      </c>
      <c r="AW288" s="65">
        <v>45706</v>
      </c>
      <c r="AX288" s="66" t="s">
        <v>97</v>
      </c>
      <c r="AY288" s="65">
        <v>45706</v>
      </c>
      <c r="AZ288" s="66"/>
      <c r="BH288" s="66">
        <f>AI288+BF288</f>
        <v>300</v>
      </c>
      <c r="BI288" s="87">
        <f>+AH288+BG288</f>
        <v>97500000</v>
      </c>
      <c r="BJ288" s="86">
        <f t="shared" si="19"/>
        <v>9750000</v>
      </c>
      <c r="BK288" s="65">
        <v>46008</v>
      </c>
      <c r="BP288" s="67">
        <f>NETWORKDAYS.INTL(E288,AN288,1,Hoja1!C265:C282)-1</f>
        <v>5</v>
      </c>
      <c r="BR288" s="69" t="b">
        <f t="shared" si="18"/>
        <v>0</v>
      </c>
    </row>
    <row r="289" spans="1:70" s="70" customFormat="1" ht="150" customHeight="1">
      <c r="A289" s="62">
        <v>284</v>
      </c>
      <c r="B289" s="63" t="s">
        <v>2687</v>
      </c>
      <c r="C289" s="60" t="s">
        <v>2688</v>
      </c>
      <c r="D289" s="51" t="s">
        <v>2689</v>
      </c>
      <c r="E289" s="52">
        <v>45698</v>
      </c>
      <c r="F289" s="51" t="s">
        <v>73</v>
      </c>
      <c r="G289" s="66">
        <v>70131700</v>
      </c>
      <c r="H289" s="51" t="s">
        <v>74</v>
      </c>
      <c r="I289" s="51" t="s">
        <v>75</v>
      </c>
      <c r="J289" s="51" t="s">
        <v>76</v>
      </c>
      <c r="K289" s="51" t="s">
        <v>209</v>
      </c>
      <c r="L289" s="51" t="s">
        <v>538</v>
      </c>
      <c r="M289" s="51" t="s">
        <v>539</v>
      </c>
      <c r="N289" s="51">
        <v>14325</v>
      </c>
      <c r="O289" s="52">
        <v>45662</v>
      </c>
      <c r="P289" s="54">
        <v>97500000</v>
      </c>
      <c r="Q289" s="51" t="s">
        <v>540</v>
      </c>
      <c r="R289" s="53" t="s">
        <v>81</v>
      </c>
      <c r="S289" s="53" t="s">
        <v>81</v>
      </c>
      <c r="T289" s="53" t="s">
        <v>81</v>
      </c>
      <c r="U289" s="82" t="s">
        <v>2690</v>
      </c>
      <c r="V289" s="55" t="s">
        <v>83</v>
      </c>
      <c r="W289" s="55">
        <v>52866523</v>
      </c>
      <c r="X289" s="51">
        <v>6</v>
      </c>
      <c r="Y289" s="66" t="s">
        <v>84</v>
      </c>
      <c r="Z289" s="83">
        <v>30090</v>
      </c>
      <c r="AA289" s="84" t="s">
        <v>85</v>
      </c>
      <c r="AB289" s="66" t="s">
        <v>859</v>
      </c>
      <c r="AC289" s="66" t="s">
        <v>201</v>
      </c>
      <c r="AD289" s="85" t="s">
        <v>2691</v>
      </c>
      <c r="AE289" s="84">
        <v>3114617131</v>
      </c>
      <c r="AF289" s="66" t="s">
        <v>2692</v>
      </c>
      <c r="AG289" s="64" t="s">
        <v>2693</v>
      </c>
      <c r="AH289" s="86">
        <v>97500000</v>
      </c>
      <c r="AI289" s="66">
        <v>300</v>
      </c>
      <c r="AJ289" s="66" t="s">
        <v>91</v>
      </c>
      <c r="AK289" s="66" t="s">
        <v>992</v>
      </c>
      <c r="AL289" s="66">
        <f>+VLOOKUP(AK289,LISTAS!$A$921:$C$989,2,0)</f>
        <v>79977078</v>
      </c>
      <c r="AM289" s="66">
        <f>+VLOOKUP(AK289,LISTAS!$A$921:$C$989,3,0)</f>
        <v>4</v>
      </c>
      <c r="AN289" s="65">
        <v>45705</v>
      </c>
      <c r="AO289" s="66">
        <v>33825</v>
      </c>
      <c r="AP289" s="65">
        <v>45705</v>
      </c>
      <c r="AQ289" s="68" t="s">
        <v>93</v>
      </c>
      <c r="AR289" s="181" t="s">
        <v>94</v>
      </c>
      <c r="AS289" s="65">
        <v>45706</v>
      </c>
      <c r="AT289" s="66" t="s">
        <v>95</v>
      </c>
      <c r="AU289" s="66" t="s">
        <v>2694</v>
      </c>
      <c r="AV289" s="65">
        <v>45705</v>
      </c>
      <c r="AW289" s="65">
        <v>45706</v>
      </c>
      <c r="AX289" s="66" t="s">
        <v>97</v>
      </c>
      <c r="AY289" s="65">
        <v>45706</v>
      </c>
      <c r="AZ289" s="66"/>
      <c r="BH289" s="66">
        <f>AI289+BF289</f>
        <v>300</v>
      </c>
      <c r="BI289" s="87">
        <f>+AH289+BG289</f>
        <v>97500000</v>
      </c>
      <c r="BJ289" s="86">
        <f t="shared" si="19"/>
        <v>9750000</v>
      </c>
      <c r="BK289" s="65">
        <v>46008</v>
      </c>
      <c r="BP289" s="67">
        <f>NETWORKDAYS.INTL(E289,AN289,1,Hoja1!C266:C283)-1</f>
        <v>5</v>
      </c>
      <c r="BR289" s="69" t="b">
        <f t="shared" si="18"/>
        <v>0</v>
      </c>
    </row>
    <row r="290" spans="1:70" s="70" customFormat="1" ht="150" customHeight="1">
      <c r="A290" s="62">
        <v>285</v>
      </c>
      <c r="B290" s="63" t="s">
        <v>2695</v>
      </c>
      <c r="C290" s="60" t="s">
        <v>2696</v>
      </c>
      <c r="D290" s="51" t="s">
        <v>2697</v>
      </c>
      <c r="E290" s="52">
        <v>45700</v>
      </c>
      <c r="F290" s="51" t="s">
        <v>73</v>
      </c>
      <c r="G290" s="66" t="s">
        <v>2575</v>
      </c>
      <c r="H290" s="51" t="s">
        <v>74</v>
      </c>
      <c r="I290" s="51" t="s">
        <v>75</v>
      </c>
      <c r="J290" s="51" t="s">
        <v>76</v>
      </c>
      <c r="K290" s="51" t="s">
        <v>183</v>
      </c>
      <c r="L290" s="51" t="s">
        <v>612</v>
      </c>
      <c r="M290" s="51" t="s">
        <v>79</v>
      </c>
      <c r="N290" s="51">
        <v>24925</v>
      </c>
      <c r="O290" s="52">
        <v>45663</v>
      </c>
      <c r="P290" s="54">
        <v>48750000</v>
      </c>
      <c r="Q290" s="58" t="s">
        <v>80</v>
      </c>
      <c r="R290" s="53" t="s">
        <v>81</v>
      </c>
      <c r="S290" s="53" t="s">
        <v>81</v>
      </c>
      <c r="T290" s="53" t="s">
        <v>81</v>
      </c>
      <c r="U290" s="82" t="s">
        <v>2698</v>
      </c>
      <c r="V290" s="55" t="s">
        <v>83</v>
      </c>
      <c r="W290" s="55">
        <v>80056506</v>
      </c>
      <c r="X290" s="51">
        <v>7</v>
      </c>
      <c r="Y290" s="66" t="s">
        <v>112</v>
      </c>
      <c r="Z290" s="83">
        <v>29036</v>
      </c>
      <c r="AA290" s="84" t="s">
        <v>85</v>
      </c>
      <c r="AB290" s="66" t="s">
        <v>2699</v>
      </c>
      <c r="AC290" s="66" t="s">
        <v>87</v>
      </c>
      <c r="AD290" s="85" t="s">
        <v>2700</v>
      </c>
      <c r="AE290" s="84">
        <v>3132429439</v>
      </c>
      <c r="AF290" s="66" t="s">
        <v>2701</v>
      </c>
      <c r="AG290" s="64" t="s">
        <v>2702</v>
      </c>
      <c r="AH290" s="86">
        <v>48750000</v>
      </c>
      <c r="AI290" s="66">
        <v>300</v>
      </c>
      <c r="AJ290" s="66" t="s">
        <v>91</v>
      </c>
      <c r="AK290" s="66" t="s">
        <v>618</v>
      </c>
      <c r="AL290" s="66">
        <f>+VLOOKUP(AK290,LISTAS!$A$921:$C$989,2,0)</f>
        <v>52153551</v>
      </c>
      <c r="AM290" s="66">
        <f>+VLOOKUP(AK290,LISTAS!$A$921:$C$989,3,0)</f>
        <v>2</v>
      </c>
      <c r="AN290" s="65">
        <v>45705</v>
      </c>
      <c r="AO290" s="66">
        <v>34425</v>
      </c>
      <c r="AP290" s="65">
        <v>45705</v>
      </c>
      <c r="AQ290" s="68" t="s">
        <v>93</v>
      </c>
      <c r="AR290" s="181" t="s">
        <v>94</v>
      </c>
      <c r="AS290" s="65">
        <v>45706</v>
      </c>
      <c r="AT290" s="66" t="s">
        <v>95</v>
      </c>
      <c r="AU290" s="66" t="s">
        <v>2703</v>
      </c>
      <c r="AV290" s="65">
        <v>45705</v>
      </c>
      <c r="AW290" s="65">
        <v>45707</v>
      </c>
      <c r="AX290" s="66" t="s">
        <v>97</v>
      </c>
      <c r="AY290" s="65">
        <v>45707</v>
      </c>
      <c r="AZ290" s="66"/>
      <c r="BH290" s="66">
        <f>AI290+BF290</f>
        <v>300</v>
      </c>
      <c r="BI290" s="87">
        <f>+AH290+BG290</f>
        <v>48750000</v>
      </c>
      <c r="BJ290" s="86">
        <f t="shared" si="19"/>
        <v>4875000</v>
      </c>
      <c r="BK290" s="65">
        <v>46009</v>
      </c>
      <c r="BP290" s="67">
        <f>NETWORKDAYS.INTL(E290,AN290,1,Hoja1!C267:C284)-1</f>
        <v>3</v>
      </c>
      <c r="BR290" s="69" t="b">
        <f t="shared" si="18"/>
        <v>0</v>
      </c>
    </row>
    <row r="291" spans="1:70" s="70" customFormat="1" ht="150" customHeight="1">
      <c r="A291" s="62">
        <v>286</v>
      </c>
      <c r="B291" s="63" t="s">
        <v>2704</v>
      </c>
      <c r="C291" s="60" t="s">
        <v>2705</v>
      </c>
      <c r="D291" s="51" t="s">
        <v>2706</v>
      </c>
      <c r="E291" s="52">
        <v>45700</v>
      </c>
      <c r="F291" s="51" t="s">
        <v>73</v>
      </c>
      <c r="G291" s="66" t="s">
        <v>1251</v>
      </c>
      <c r="H291" s="51" t="s">
        <v>74</v>
      </c>
      <c r="I291" s="51" t="s">
        <v>75</v>
      </c>
      <c r="J291" s="51" t="s">
        <v>76</v>
      </c>
      <c r="K291" s="51" t="s">
        <v>183</v>
      </c>
      <c r="L291" s="51" t="s">
        <v>612</v>
      </c>
      <c r="M291" s="51" t="s">
        <v>79</v>
      </c>
      <c r="N291" s="51">
        <v>25925</v>
      </c>
      <c r="O291" s="52">
        <v>45663</v>
      </c>
      <c r="P291" s="54">
        <v>58500000</v>
      </c>
      <c r="Q291" s="58" t="s">
        <v>80</v>
      </c>
      <c r="R291" s="53" t="s">
        <v>81</v>
      </c>
      <c r="S291" s="53" t="s">
        <v>81</v>
      </c>
      <c r="T291" s="53" t="s">
        <v>81</v>
      </c>
      <c r="U291" s="82" t="s">
        <v>2707</v>
      </c>
      <c r="V291" s="55" t="s">
        <v>83</v>
      </c>
      <c r="W291" s="55">
        <v>79744425</v>
      </c>
      <c r="X291" s="51">
        <v>7</v>
      </c>
      <c r="Y291" s="66" t="s">
        <v>112</v>
      </c>
      <c r="Z291" s="83">
        <v>27825</v>
      </c>
      <c r="AA291" s="84" t="s">
        <v>85</v>
      </c>
      <c r="AB291" s="66" t="s">
        <v>1253</v>
      </c>
      <c r="AC291" s="66" t="s">
        <v>87</v>
      </c>
      <c r="AD291" s="85" t="s">
        <v>2708</v>
      </c>
      <c r="AE291" s="84" t="s">
        <v>2709</v>
      </c>
      <c r="AF291" s="66" t="s">
        <v>2675</v>
      </c>
      <c r="AG291" s="64" t="s">
        <v>2710</v>
      </c>
      <c r="AH291" s="86">
        <v>58500000</v>
      </c>
      <c r="AI291" s="66">
        <v>300</v>
      </c>
      <c r="AJ291" s="66" t="s">
        <v>91</v>
      </c>
      <c r="AK291" s="66" t="s">
        <v>618</v>
      </c>
      <c r="AL291" s="66">
        <f>+VLOOKUP(AK291,LISTAS!$A$921:$C$989,2,0)</f>
        <v>52153551</v>
      </c>
      <c r="AM291" s="66">
        <f>+VLOOKUP(AK291,LISTAS!$A$921:$C$989,3,0)</f>
        <v>2</v>
      </c>
      <c r="AN291" s="65">
        <v>45705</v>
      </c>
      <c r="AO291" s="66">
        <v>34325</v>
      </c>
      <c r="AP291" s="65">
        <v>45705</v>
      </c>
      <c r="AQ291" s="68" t="s">
        <v>93</v>
      </c>
      <c r="AR291" s="181" t="s">
        <v>94</v>
      </c>
      <c r="AS291" s="65">
        <v>45706</v>
      </c>
      <c r="AT291" s="66" t="s">
        <v>95</v>
      </c>
      <c r="AU291" s="66" t="s">
        <v>2711</v>
      </c>
      <c r="AV291" s="65">
        <v>45706</v>
      </c>
      <c r="AW291" s="65">
        <v>45706</v>
      </c>
      <c r="AX291" s="66" t="s">
        <v>97</v>
      </c>
      <c r="AY291" s="65">
        <v>45706</v>
      </c>
      <c r="AZ291" s="66"/>
      <c r="BH291" s="66">
        <f>AI291+BF291</f>
        <v>300</v>
      </c>
      <c r="BI291" s="87">
        <f>+AH291+BG291</f>
        <v>58500000</v>
      </c>
      <c r="BJ291" s="86">
        <f t="shared" si="19"/>
        <v>5850000</v>
      </c>
      <c r="BK291" s="65">
        <v>46008</v>
      </c>
      <c r="BP291" s="67">
        <f>NETWORKDAYS.INTL(E291,AN291,1,Hoja1!C268:C285)-1</f>
        <v>3</v>
      </c>
      <c r="BR291" s="69" t="b">
        <f t="shared" si="18"/>
        <v>0</v>
      </c>
    </row>
    <row r="292" spans="1:70" s="70" customFormat="1" ht="150" customHeight="1">
      <c r="A292" s="62">
        <v>287</v>
      </c>
      <c r="B292" s="63" t="s">
        <v>2712</v>
      </c>
      <c r="C292" s="60" t="s">
        <v>2713</v>
      </c>
      <c r="D292" s="51" t="s">
        <v>2714</v>
      </c>
      <c r="E292" s="52">
        <v>45700</v>
      </c>
      <c r="F292" s="51" t="s">
        <v>73</v>
      </c>
      <c r="G292" s="66" t="s">
        <v>779</v>
      </c>
      <c r="H292" s="51" t="s">
        <v>74</v>
      </c>
      <c r="I292" s="51" t="s">
        <v>75</v>
      </c>
      <c r="J292" s="51" t="s">
        <v>76</v>
      </c>
      <c r="K292" s="51" t="s">
        <v>183</v>
      </c>
      <c r="L292" s="51" t="s">
        <v>612</v>
      </c>
      <c r="M292" s="51" t="s">
        <v>79</v>
      </c>
      <c r="N292" s="51">
        <v>26925</v>
      </c>
      <c r="O292" s="52">
        <v>45663</v>
      </c>
      <c r="P292" s="54">
        <v>65000000</v>
      </c>
      <c r="Q292" s="58" t="s">
        <v>80</v>
      </c>
      <c r="R292" s="53" t="s">
        <v>81</v>
      </c>
      <c r="S292" s="53" t="s">
        <v>81</v>
      </c>
      <c r="T292" s="53" t="s">
        <v>81</v>
      </c>
      <c r="U292" s="82" t="s">
        <v>2715</v>
      </c>
      <c r="V292" s="55" t="s">
        <v>83</v>
      </c>
      <c r="W292" s="55">
        <v>79525182</v>
      </c>
      <c r="X292" s="51">
        <v>3</v>
      </c>
      <c r="Y292" s="66" t="s">
        <v>112</v>
      </c>
      <c r="Z292" s="83">
        <v>25244</v>
      </c>
      <c r="AA292" s="84" t="s">
        <v>85</v>
      </c>
      <c r="AB292" s="66" t="s">
        <v>614</v>
      </c>
      <c r="AC292" s="66" t="s">
        <v>2716</v>
      </c>
      <c r="AD292" s="85" t="s">
        <v>2717</v>
      </c>
      <c r="AE292" s="84">
        <v>3213735333</v>
      </c>
      <c r="AF292" s="66" t="s">
        <v>2718</v>
      </c>
      <c r="AG292" s="64" t="s">
        <v>2719</v>
      </c>
      <c r="AH292" s="86">
        <v>65000000</v>
      </c>
      <c r="AI292" s="66">
        <v>300</v>
      </c>
      <c r="AJ292" s="66" t="s">
        <v>91</v>
      </c>
      <c r="AK292" s="66" t="s">
        <v>618</v>
      </c>
      <c r="AL292" s="66">
        <f>+VLOOKUP(AK292,LISTAS!$A$921:$C$989,2,0)</f>
        <v>52153551</v>
      </c>
      <c r="AM292" s="66">
        <f>+VLOOKUP(AK292,LISTAS!$A$921:$C$989,3,0)</f>
        <v>2</v>
      </c>
      <c r="AN292" s="65">
        <v>45705</v>
      </c>
      <c r="AO292" s="66">
        <v>34225</v>
      </c>
      <c r="AP292" s="65">
        <v>45705</v>
      </c>
      <c r="AQ292" s="68" t="s">
        <v>93</v>
      </c>
      <c r="AR292" s="181" t="s">
        <v>94</v>
      </c>
      <c r="AS292" s="65">
        <v>45706</v>
      </c>
      <c r="AT292" s="66" t="s">
        <v>95</v>
      </c>
      <c r="AU292" s="66" t="s">
        <v>2720</v>
      </c>
      <c r="AV292" s="65">
        <v>45705</v>
      </c>
      <c r="AW292" s="65">
        <v>45706</v>
      </c>
      <c r="AX292" s="66" t="s">
        <v>97</v>
      </c>
      <c r="AY292" s="65">
        <v>45706</v>
      </c>
      <c r="AZ292" s="66"/>
      <c r="BH292" s="66">
        <f>AI292+BF292</f>
        <v>300</v>
      </c>
      <c r="BI292" s="87">
        <f>+AH292+BG292</f>
        <v>65000000</v>
      </c>
      <c r="BJ292" s="86">
        <f t="shared" si="19"/>
        <v>6500000</v>
      </c>
      <c r="BK292" s="65">
        <v>46008</v>
      </c>
      <c r="BP292" s="67">
        <f>NETWORKDAYS.INTL(E292,AN292,1,Hoja1!C269:C286)-1</f>
        <v>3</v>
      </c>
      <c r="BR292" s="69" t="b">
        <f t="shared" si="18"/>
        <v>0</v>
      </c>
    </row>
    <row r="293" spans="1:70" s="70" customFormat="1" ht="150" customHeight="1">
      <c r="A293" s="62">
        <v>288</v>
      </c>
      <c r="B293" s="63" t="s">
        <v>2721</v>
      </c>
      <c r="C293" s="60" t="s">
        <v>2722</v>
      </c>
      <c r="D293" s="51" t="s">
        <v>2723</v>
      </c>
      <c r="E293" s="52">
        <v>45699</v>
      </c>
      <c r="F293" s="51" t="s">
        <v>73</v>
      </c>
      <c r="G293" s="66">
        <v>84111600</v>
      </c>
      <c r="H293" s="51" t="s">
        <v>74</v>
      </c>
      <c r="I293" s="51" t="s">
        <v>75</v>
      </c>
      <c r="J293" s="51" t="s">
        <v>76</v>
      </c>
      <c r="K293" s="51" t="s">
        <v>298</v>
      </c>
      <c r="L293" s="51" t="s">
        <v>413</v>
      </c>
      <c r="M293" s="51" t="s">
        <v>79</v>
      </c>
      <c r="N293" s="51">
        <v>41625</v>
      </c>
      <c r="O293" s="52">
        <v>45663</v>
      </c>
      <c r="P293" s="54">
        <v>84500000</v>
      </c>
      <c r="Q293" s="58" t="s">
        <v>80</v>
      </c>
      <c r="R293" s="53" t="s">
        <v>81</v>
      </c>
      <c r="S293" s="53" t="s">
        <v>81</v>
      </c>
      <c r="T293" s="53" t="s">
        <v>81</v>
      </c>
      <c r="U293" s="82" t="s">
        <v>2724</v>
      </c>
      <c r="V293" s="55" t="s">
        <v>83</v>
      </c>
      <c r="W293" s="55">
        <v>79691809</v>
      </c>
      <c r="X293" s="51">
        <v>2</v>
      </c>
      <c r="Y293" s="66" t="s">
        <v>112</v>
      </c>
      <c r="Z293" s="83">
        <v>27934</v>
      </c>
      <c r="AA293" s="84" t="s">
        <v>85</v>
      </c>
      <c r="AB293" s="66" t="s">
        <v>361</v>
      </c>
      <c r="AC293" s="66" t="s">
        <v>689</v>
      </c>
      <c r="AD293" s="85" t="s">
        <v>2725</v>
      </c>
      <c r="AE293" s="84">
        <v>3208752055</v>
      </c>
      <c r="AF293" s="66" t="s">
        <v>2726</v>
      </c>
      <c r="AG293" s="64" t="s">
        <v>2727</v>
      </c>
      <c r="AH293" s="86">
        <v>84500000</v>
      </c>
      <c r="AI293" s="66">
        <v>300</v>
      </c>
      <c r="AJ293" s="66" t="s">
        <v>91</v>
      </c>
      <c r="AK293" s="66" t="s">
        <v>419</v>
      </c>
      <c r="AL293" s="66">
        <f>+VLOOKUP(AK293,LISTAS!$A$921:$C$989,2,0)</f>
        <v>35479676</v>
      </c>
      <c r="AM293" s="66">
        <f>+VLOOKUP(AK293,LISTAS!$A$921:$C$989,3,0)</f>
        <v>2</v>
      </c>
      <c r="AN293" s="65">
        <v>45705</v>
      </c>
      <c r="AO293" s="66">
        <v>35325</v>
      </c>
      <c r="AP293" s="65">
        <v>45705</v>
      </c>
      <c r="AQ293" s="68" t="s">
        <v>93</v>
      </c>
      <c r="AR293" s="181" t="s">
        <v>94</v>
      </c>
      <c r="AS293" s="65">
        <v>45705</v>
      </c>
      <c r="AT293" s="66" t="s">
        <v>95</v>
      </c>
      <c r="AU293" s="66" t="s">
        <v>2728</v>
      </c>
      <c r="AV293" s="65">
        <v>45705</v>
      </c>
      <c r="AW293" s="65">
        <v>45706</v>
      </c>
      <c r="AX293" s="66" t="s">
        <v>97</v>
      </c>
      <c r="AY293" s="65">
        <v>45706</v>
      </c>
      <c r="AZ293" s="66"/>
      <c r="BH293" s="66">
        <f>AI293+BF293</f>
        <v>300</v>
      </c>
      <c r="BI293" s="87">
        <f>+AH293+BG293</f>
        <v>84500000</v>
      </c>
      <c r="BJ293" s="86">
        <f t="shared" si="19"/>
        <v>8450000</v>
      </c>
      <c r="BK293" s="65">
        <v>46008</v>
      </c>
      <c r="BP293" s="67">
        <f>NETWORKDAYS.INTL(E293,AN293,1,Hoja1!C270:C287)-1</f>
        <v>4</v>
      </c>
      <c r="BR293" s="69" t="b">
        <f t="shared" si="18"/>
        <v>0</v>
      </c>
    </row>
    <row r="294" spans="1:70" s="70" customFormat="1" ht="150" customHeight="1">
      <c r="A294" s="62">
        <v>289</v>
      </c>
      <c r="B294" s="63" t="s">
        <v>2729</v>
      </c>
      <c r="C294" s="60" t="s">
        <v>2730</v>
      </c>
      <c r="D294" s="51" t="s">
        <v>2731</v>
      </c>
      <c r="E294" s="52">
        <v>45699</v>
      </c>
      <c r="F294" s="51" t="s">
        <v>73</v>
      </c>
      <c r="G294" s="66">
        <v>70131700</v>
      </c>
      <c r="H294" s="51" t="s">
        <v>74</v>
      </c>
      <c r="I294" s="51" t="s">
        <v>75</v>
      </c>
      <c r="J294" s="51" t="s">
        <v>76</v>
      </c>
      <c r="K294" s="51" t="s">
        <v>298</v>
      </c>
      <c r="L294" s="51" t="s">
        <v>855</v>
      </c>
      <c r="M294" s="51" t="s">
        <v>856</v>
      </c>
      <c r="N294" s="51">
        <v>36725</v>
      </c>
      <c r="O294" s="52">
        <v>45663</v>
      </c>
      <c r="P294" s="54">
        <v>110500000</v>
      </c>
      <c r="Q294" s="51" t="s">
        <v>857</v>
      </c>
      <c r="R294" s="53" t="s">
        <v>81</v>
      </c>
      <c r="S294" s="53" t="s">
        <v>81</v>
      </c>
      <c r="T294" s="53" t="s">
        <v>81</v>
      </c>
      <c r="U294" s="82" t="s">
        <v>2732</v>
      </c>
      <c r="V294" s="55" t="s">
        <v>83</v>
      </c>
      <c r="W294" s="55">
        <v>41649842</v>
      </c>
      <c r="X294" s="51">
        <v>0</v>
      </c>
      <c r="Y294" s="66" t="s">
        <v>84</v>
      </c>
      <c r="Z294" s="83">
        <v>19641</v>
      </c>
      <c r="AA294" s="84" t="s">
        <v>85</v>
      </c>
      <c r="AB294" s="66" t="s">
        <v>700</v>
      </c>
      <c r="AC294" s="66" t="s">
        <v>2733</v>
      </c>
      <c r="AD294" s="85" t="s">
        <v>2734</v>
      </c>
      <c r="AE294" s="84">
        <v>3002174578</v>
      </c>
      <c r="AF294" s="66" t="s">
        <v>2735</v>
      </c>
      <c r="AG294" s="64" t="s">
        <v>2736</v>
      </c>
      <c r="AH294" s="86">
        <v>110500000</v>
      </c>
      <c r="AI294" s="66">
        <v>300</v>
      </c>
      <c r="AJ294" s="66" t="s">
        <v>91</v>
      </c>
      <c r="AK294" s="66" t="s">
        <v>1568</v>
      </c>
      <c r="AL294" s="66">
        <f>+VLOOKUP(AK294,LISTAS!$A$921:$C$989,2,0)</f>
        <v>1030568992</v>
      </c>
      <c r="AM294" s="66">
        <f>+VLOOKUP(AK294,LISTAS!$A$921:$C$989,3,0)</f>
        <v>1</v>
      </c>
      <c r="AN294" s="65">
        <v>45705</v>
      </c>
      <c r="AO294" s="66">
        <v>35125</v>
      </c>
      <c r="AP294" s="65">
        <v>45705</v>
      </c>
      <c r="AQ294" s="68" t="s">
        <v>93</v>
      </c>
      <c r="AR294" s="181" t="s">
        <v>194</v>
      </c>
      <c r="AS294" s="65">
        <v>45706</v>
      </c>
      <c r="AT294" s="66" t="s">
        <v>95</v>
      </c>
      <c r="AU294" s="66" t="s">
        <v>2737</v>
      </c>
      <c r="AV294" s="65">
        <v>45705</v>
      </c>
      <c r="AW294" s="65">
        <v>45706</v>
      </c>
      <c r="AX294" s="66" t="s">
        <v>97</v>
      </c>
      <c r="AY294" s="65">
        <v>45706</v>
      </c>
      <c r="AZ294" s="66"/>
      <c r="BH294" s="66">
        <f>AI294+BF294</f>
        <v>300</v>
      </c>
      <c r="BI294" s="87">
        <f>+AH294+BG294</f>
        <v>110500000</v>
      </c>
      <c r="BJ294" s="86">
        <f t="shared" si="19"/>
        <v>11050000</v>
      </c>
      <c r="BK294" s="65">
        <v>46008</v>
      </c>
      <c r="BP294" s="67">
        <f>NETWORKDAYS.INTL(E294,AN294,1,Hoja1!C271:C288)-1</f>
        <v>4</v>
      </c>
      <c r="BR294" s="69" t="b">
        <f t="shared" si="18"/>
        <v>0</v>
      </c>
    </row>
    <row r="295" spans="1:70" s="70" customFormat="1" ht="150" customHeight="1">
      <c r="A295" s="62">
        <v>290</v>
      </c>
      <c r="B295" s="63" t="s">
        <v>2738</v>
      </c>
      <c r="C295" s="60" t="s">
        <v>2739</v>
      </c>
      <c r="D295" s="51" t="s">
        <v>2740</v>
      </c>
      <c r="E295" s="52">
        <v>45700</v>
      </c>
      <c r="F295" s="51" t="s">
        <v>73</v>
      </c>
      <c r="G295" s="66">
        <v>70131700</v>
      </c>
      <c r="H295" s="51" t="s">
        <v>74</v>
      </c>
      <c r="I295" s="51" t="s">
        <v>75</v>
      </c>
      <c r="J295" s="51" t="s">
        <v>76</v>
      </c>
      <c r="K295" s="51" t="s">
        <v>298</v>
      </c>
      <c r="L295" s="51" t="s">
        <v>855</v>
      </c>
      <c r="M295" s="51" t="s">
        <v>856</v>
      </c>
      <c r="N295" s="51">
        <v>29225</v>
      </c>
      <c r="O295" s="52">
        <v>45663</v>
      </c>
      <c r="P295" s="54">
        <v>91000000</v>
      </c>
      <c r="Q295" s="51" t="s">
        <v>857</v>
      </c>
      <c r="R295" s="53" t="s">
        <v>81</v>
      </c>
      <c r="S295" s="53" t="s">
        <v>81</v>
      </c>
      <c r="T295" s="53" t="s">
        <v>81</v>
      </c>
      <c r="U295" s="82" t="s">
        <v>2741</v>
      </c>
      <c r="V295" s="55" t="s">
        <v>83</v>
      </c>
      <c r="W295" s="55">
        <v>80096386</v>
      </c>
      <c r="X295" s="51">
        <v>0</v>
      </c>
      <c r="Y295" s="66" t="s">
        <v>112</v>
      </c>
      <c r="Z295" s="83">
        <v>30211</v>
      </c>
      <c r="AA295" s="84" t="s">
        <v>85</v>
      </c>
      <c r="AB295" s="66" t="s">
        <v>700</v>
      </c>
      <c r="AC295" s="66" t="s">
        <v>761</v>
      </c>
      <c r="AD295" s="85" t="s">
        <v>2742</v>
      </c>
      <c r="AE295" s="84">
        <v>3168730704</v>
      </c>
      <c r="AF295" s="66" t="s">
        <v>2743</v>
      </c>
      <c r="AG295" s="64" t="s">
        <v>2744</v>
      </c>
      <c r="AH295" s="86">
        <v>91000000</v>
      </c>
      <c r="AI295" s="66">
        <v>300</v>
      </c>
      <c r="AJ295" s="66" t="s">
        <v>91</v>
      </c>
      <c r="AK295" s="66" t="s">
        <v>864</v>
      </c>
      <c r="AL295" s="66">
        <f>+VLOOKUP(AK295,LISTAS!$A$921:$C$989,2,0)</f>
        <v>79649486</v>
      </c>
      <c r="AM295" s="66">
        <f>+VLOOKUP(AK295,LISTAS!$A$921:$C$989,3,0)</f>
        <v>1</v>
      </c>
      <c r="AN295" s="65">
        <v>45705</v>
      </c>
      <c r="AO295" s="66">
        <v>35225</v>
      </c>
      <c r="AP295" s="65">
        <v>45705</v>
      </c>
      <c r="AQ295" s="68" t="s">
        <v>93</v>
      </c>
      <c r="AR295" s="181" t="s">
        <v>94</v>
      </c>
      <c r="AS295" s="65">
        <v>45706</v>
      </c>
      <c r="AT295" s="66" t="s">
        <v>95</v>
      </c>
      <c r="AU295" s="66" t="s">
        <v>2745</v>
      </c>
      <c r="AV295" s="65">
        <v>45705</v>
      </c>
      <c r="AW295" s="65">
        <v>45706</v>
      </c>
      <c r="AX295" s="66" t="s">
        <v>97</v>
      </c>
      <c r="AY295" s="65">
        <v>45706</v>
      </c>
      <c r="AZ295" s="66"/>
      <c r="BH295" s="66">
        <f>AI295+BF295</f>
        <v>300</v>
      </c>
      <c r="BI295" s="87">
        <f>+AH295+BG295</f>
        <v>91000000</v>
      </c>
      <c r="BJ295" s="86">
        <f t="shared" si="19"/>
        <v>9100000</v>
      </c>
      <c r="BK295" s="65">
        <v>46008</v>
      </c>
      <c r="BP295" s="67">
        <f>NETWORKDAYS.INTL(E295,AN295,1,Hoja1!C272:C289)-1</f>
        <v>3</v>
      </c>
      <c r="BR295" s="69" t="b">
        <f t="shared" si="18"/>
        <v>0</v>
      </c>
    </row>
    <row r="296" spans="1:70" s="70" customFormat="1" ht="150" customHeight="1">
      <c r="A296" s="62">
        <v>291</v>
      </c>
      <c r="B296" s="63" t="s">
        <v>2746</v>
      </c>
      <c r="C296" s="60" t="s">
        <v>2747</v>
      </c>
      <c r="D296" s="51" t="s">
        <v>2748</v>
      </c>
      <c r="E296" s="52">
        <v>45700</v>
      </c>
      <c r="F296" s="51" t="s">
        <v>73</v>
      </c>
      <c r="G296" s="66">
        <v>81112002</v>
      </c>
      <c r="H296" s="51" t="s">
        <v>74</v>
      </c>
      <c r="I296" s="51" t="s">
        <v>75</v>
      </c>
      <c r="J296" s="51" t="s">
        <v>76</v>
      </c>
      <c r="K296" s="51" t="s">
        <v>248</v>
      </c>
      <c r="L296" s="51" t="s">
        <v>184</v>
      </c>
      <c r="M296" s="51" t="s">
        <v>185</v>
      </c>
      <c r="N296" s="51">
        <v>39525</v>
      </c>
      <c r="O296" s="52">
        <v>45663</v>
      </c>
      <c r="P296" s="54">
        <v>84500000</v>
      </c>
      <c r="Q296" s="51" t="s">
        <v>750</v>
      </c>
      <c r="R296" s="53" t="s">
        <v>81</v>
      </c>
      <c r="S296" s="53" t="s">
        <v>81</v>
      </c>
      <c r="T296" s="53" t="s">
        <v>81</v>
      </c>
      <c r="U296" s="82" t="s">
        <v>2749</v>
      </c>
      <c r="V296" s="55" t="s">
        <v>83</v>
      </c>
      <c r="W296" s="55">
        <v>1032412457</v>
      </c>
      <c r="X296" s="51">
        <v>8</v>
      </c>
      <c r="Y296" s="66" t="s">
        <v>84</v>
      </c>
      <c r="Z296" s="83">
        <v>32295</v>
      </c>
      <c r="AA296" s="84" t="s">
        <v>85</v>
      </c>
      <c r="AB296" s="66" t="s">
        <v>434</v>
      </c>
      <c r="AC296" s="66" t="s">
        <v>445</v>
      </c>
      <c r="AD296" s="85" t="s">
        <v>2750</v>
      </c>
      <c r="AE296" s="84">
        <v>3057406789</v>
      </c>
      <c r="AF296" s="66" t="s">
        <v>2751</v>
      </c>
      <c r="AG296" s="64" t="s">
        <v>2752</v>
      </c>
      <c r="AH296" s="86">
        <v>84500000</v>
      </c>
      <c r="AI296" s="66">
        <v>300</v>
      </c>
      <c r="AJ296" s="66" t="s">
        <v>91</v>
      </c>
      <c r="AK296" s="66" t="s">
        <v>449</v>
      </c>
      <c r="AL296" s="66">
        <f>+VLOOKUP(AK296,LISTAS!$A$921:$C$989,2,0)</f>
        <v>79503803</v>
      </c>
      <c r="AM296" s="66">
        <f>+VLOOKUP(AK296,LISTAS!$A$921:$C$989,3,0)</f>
        <v>4</v>
      </c>
      <c r="AN296" s="65">
        <v>45705</v>
      </c>
      <c r="AO296" s="66">
        <v>34625</v>
      </c>
      <c r="AP296" s="65">
        <v>45705</v>
      </c>
      <c r="AQ296" s="68" t="s">
        <v>93</v>
      </c>
      <c r="AR296" s="181" t="s">
        <v>94</v>
      </c>
      <c r="AS296" s="65">
        <v>45706</v>
      </c>
      <c r="AT296" s="66" t="s">
        <v>95</v>
      </c>
      <c r="AU296" s="66" t="s">
        <v>2753</v>
      </c>
      <c r="AV296" s="65">
        <v>45705</v>
      </c>
      <c r="AW296" s="65">
        <v>45706</v>
      </c>
      <c r="AX296" s="66" t="s">
        <v>97</v>
      </c>
      <c r="AY296" s="65">
        <v>45706</v>
      </c>
      <c r="AZ296" s="66"/>
      <c r="BH296" s="66">
        <f>AI296+BF296</f>
        <v>300</v>
      </c>
      <c r="BI296" s="87">
        <f>+AH296+BG296</f>
        <v>84500000</v>
      </c>
      <c r="BJ296" s="86">
        <f t="shared" si="19"/>
        <v>8450000</v>
      </c>
      <c r="BK296" s="65">
        <v>46008</v>
      </c>
      <c r="BP296" s="67">
        <f>NETWORKDAYS.INTL(E296,AN296,1,Hoja1!C273:C290)-1</f>
        <v>3</v>
      </c>
      <c r="BR296" s="69" t="b">
        <f t="shared" si="18"/>
        <v>0</v>
      </c>
    </row>
    <row r="297" spans="1:70" s="70" customFormat="1" ht="150" customHeight="1">
      <c r="A297" s="62">
        <v>292</v>
      </c>
      <c r="B297" s="63" t="s">
        <v>2754</v>
      </c>
      <c r="C297" s="60" t="s">
        <v>2755</v>
      </c>
      <c r="D297" s="51" t="s">
        <v>2756</v>
      </c>
      <c r="E297" s="52">
        <v>45700</v>
      </c>
      <c r="F297" s="51" t="s">
        <v>73</v>
      </c>
      <c r="G297" s="66">
        <v>81112002</v>
      </c>
      <c r="H297" s="51" t="s">
        <v>74</v>
      </c>
      <c r="I297" s="51" t="s">
        <v>75</v>
      </c>
      <c r="J297" s="51" t="s">
        <v>76</v>
      </c>
      <c r="K297" s="51" t="s">
        <v>248</v>
      </c>
      <c r="L297" s="51" t="s">
        <v>184</v>
      </c>
      <c r="M297" s="51" t="s">
        <v>185</v>
      </c>
      <c r="N297" s="51">
        <v>33625</v>
      </c>
      <c r="O297" s="52">
        <v>45663</v>
      </c>
      <c r="P297" s="54">
        <v>84500000</v>
      </c>
      <c r="Q297" s="51" t="s">
        <v>750</v>
      </c>
      <c r="R297" s="53" t="s">
        <v>81</v>
      </c>
      <c r="S297" s="53" t="s">
        <v>81</v>
      </c>
      <c r="T297" s="53" t="s">
        <v>81</v>
      </c>
      <c r="U297" s="82" t="s">
        <v>2757</v>
      </c>
      <c r="V297" s="55" t="s">
        <v>83</v>
      </c>
      <c r="W297" s="55">
        <v>1018454549</v>
      </c>
      <c r="X297" s="51">
        <v>6</v>
      </c>
      <c r="Y297" s="66" t="s">
        <v>84</v>
      </c>
      <c r="Z297" s="83">
        <v>33869</v>
      </c>
      <c r="AA297" s="84" t="s">
        <v>85</v>
      </c>
      <c r="AB297" s="66" t="s">
        <v>434</v>
      </c>
      <c r="AC297" s="66" t="s">
        <v>445</v>
      </c>
      <c r="AD297" s="85" t="s">
        <v>2758</v>
      </c>
      <c r="AE297" s="84">
        <v>3194832842</v>
      </c>
      <c r="AF297" s="66" t="s">
        <v>2759</v>
      </c>
      <c r="AG297" s="64" t="s">
        <v>2760</v>
      </c>
      <c r="AH297" s="86">
        <v>84500000</v>
      </c>
      <c r="AI297" s="66">
        <v>300</v>
      </c>
      <c r="AJ297" s="66" t="s">
        <v>91</v>
      </c>
      <c r="AK297" s="66" t="s">
        <v>449</v>
      </c>
      <c r="AL297" s="66">
        <f>+VLOOKUP(AK297,LISTAS!$A$921:$C$989,2,0)</f>
        <v>79503803</v>
      </c>
      <c r="AM297" s="66">
        <f>+VLOOKUP(AK297,LISTAS!$A$921:$C$989,3,0)</f>
        <v>4</v>
      </c>
      <c r="AN297" s="65">
        <v>45705</v>
      </c>
      <c r="AO297" s="66">
        <v>34725</v>
      </c>
      <c r="AP297" s="65">
        <v>45705</v>
      </c>
      <c r="AQ297" s="68" t="s">
        <v>93</v>
      </c>
      <c r="AR297" s="181" t="s">
        <v>94</v>
      </c>
      <c r="AS297" s="65">
        <v>45706</v>
      </c>
      <c r="AT297" s="66" t="s">
        <v>95</v>
      </c>
      <c r="AU297" s="66" t="s">
        <v>2761</v>
      </c>
      <c r="AV297" s="65">
        <v>45706</v>
      </c>
      <c r="AW297" s="65">
        <v>45706</v>
      </c>
      <c r="AX297" s="66" t="s">
        <v>97</v>
      </c>
      <c r="AY297" s="65">
        <v>45706</v>
      </c>
      <c r="AZ297" s="66"/>
      <c r="BH297" s="66">
        <f>AI297+BF297</f>
        <v>300</v>
      </c>
      <c r="BI297" s="87">
        <f>+AH297+BG297</f>
        <v>84500000</v>
      </c>
      <c r="BJ297" s="86">
        <f t="shared" si="19"/>
        <v>8450000</v>
      </c>
      <c r="BK297" s="65">
        <v>46008</v>
      </c>
      <c r="BP297" s="67">
        <f>NETWORKDAYS.INTL(E297,AN297,1,Hoja1!C274:C291)-1</f>
        <v>3</v>
      </c>
      <c r="BR297" s="69" t="b">
        <f t="shared" si="18"/>
        <v>0</v>
      </c>
    </row>
    <row r="298" spans="1:70" s="70" customFormat="1" ht="150" customHeight="1">
      <c r="A298" s="62">
        <v>293</v>
      </c>
      <c r="B298" s="63" t="s">
        <v>2762</v>
      </c>
      <c r="C298" s="60" t="s">
        <v>2763</v>
      </c>
      <c r="D298" s="51" t="s">
        <v>2764</v>
      </c>
      <c r="E298" s="52">
        <v>45700</v>
      </c>
      <c r="F298" s="51" t="s">
        <v>73</v>
      </c>
      <c r="G298" s="66" t="s">
        <v>516</v>
      </c>
      <c r="H298" s="51" t="s">
        <v>74</v>
      </c>
      <c r="I298" s="51" t="s">
        <v>75</v>
      </c>
      <c r="J298" s="51" t="s">
        <v>76</v>
      </c>
      <c r="K298" s="51" t="s">
        <v>298</v>
      </c>
      <c r="L298" s="51" t="s">
        <v>184</v>
      </c>
      <c r="M298" s="51" t="s">
        <v>456</v>
      </c>
      <c r="N298" s="51">
        <v>10825</v>
      </c>
      <c r="O298" s="52">
        <v>45662</v>
      </c>
      <c r="P298" s="54">
        <v>82225000</v>
      </c>
      <c r="Q298" s="51" t="s">
        <v>789</v>
      </c>
      <c r="R298" s="53" t="s">
        <v>81</v>
      </c>
      <c r="S298" s="53" t="s">
        <v>81</v>
      </c>
      <c r="T298" s="53" t="s">
        <v>81</v>
      </c>
      <c r="U298" s="82" t="s">
        <v>2765</v>
      </c>
      <c r="V298" s="55" t="s">
        <v>83</v>
      </c>
      <c r="W298" s="55">
        <v>29877570</v>
      </c>
      <c r="X298" s="51">
        <v>6</v>
      </c>
      <c r="Y298" s="66" t="s">
        <v>84</v>
      </c>
      <c r="Z298" s="83">
        <v>29236</v>
      </c>
      <c r="AA298" s="84" t="s">
        <v>85</v>
      </c>
      <c r="AB298" s="66" t="s">
        <v>86</v>
      </c>
      <c r="AC298" s="66" t="s">
        <v>87</v>
      </c>
      <c r="AD298" s="85" t="s">
        <v>2766</v>
      </c>
      <c r="AE298" s="84">
        <v>3177505570</v>
      </c>
      <c r="AF298" s="66" t="s">
        <v>2767</v>
      </c>
      <c r="AG298" s="64" t="s">
        <v>2768</v>
      </c>
      <c r="AH298" s="86">
        <v>48750000</v>
      </c>
      <c r="AI298" s="66">
        <v>300</v>
      </c>
      <c r="AJ298" s="66" t="s">
        <v>91</v>
      </c>
      <c r="AK298" s="66" t="s">
        <v>802</v>
      </c>
      <c r="AL298" s="66">
        <f>+VLOOKUP(AK298,LISTAS!$A$921:$C$989,2,0)</f>
        <v>35262244</v>
      </c>
      <c r="AM298" s="66">
        <f>+VLOOKUP(AK298,LISTAS!$A$921:$C$989,3,0)</f>
        <v>1</v>
      </c>
      <c r="AN298" s="65">
        <v>45705</v>
      </c>
      <c r="AO298" s="66">
        <v>35425</v>
      </c>
      <c r="AP298" s="65">
        <v>45705</v>
      </c>
      <c r="AQ298" s="68" t="s">
        <v>93</v>
      </c>
      <c r="AR298" s="181" t="s">
        <v>94</v>
      </c>
      <c r="AS298" s="65">
        <v>45706</v>
      </c>
      <c r="AT298" s="66" t="s">
        <v>95</v>
      </c>
      <c r="AU298" s="66" t="s">
        <v>2769</v>
      </c>
      <c r="AV298" s="65">
        <v>45705</v>
      </c>
      <c r="AW298" s="65">
        <v>45706</v>
      </c>
      <c r="AX298" s="66" t="s">
        <v>97</v>
      </c>
      <c r="AY298" s="65">
        <v>45706</v>
      </c>
      <c r="AZ298" s="66"/>
      <c r="BH298" s="66">
        <f>AI298+BF298</f>
        <v>300</v>
      </c>
      <c r="BI298" s="87">
        <f>+AH298+BG298</f>
        <v>48750000</v>
      </c>
      <c r="BJ298" s="86">
        <f t="shared" si="19"/>
        <v>4875000</v>
      </c>
      <c r="BK298" s="65">
        <v>46008</v>
      </c>
      <c r="BP298" s="67">
        <f>NETWORKDAYS.INTL(E298,AN298,1,Hoja1!C275:C292)-1</f>
        <v>3</v>
      </c>
      <c r="BR298" s="69" t="b">
        <f t="shared" si="18"/>
        <v>0</v>
      </c>
    </row>
    <row r="299" spans="1:70" s="70" customFormat="1" ht="150" customHeight="1">
      <c r="A299" s="62">
        <v>294</v>
      </c>
      <c r="B299" s="63" t="s">
        <v>2770</v>
      </c>
      <c r="C299" s="60" t="s">
        <v>2771</v>
      </c>
      <c r="D299" s="51" t="s">
        <v>2772</v>
      </c>
      <c r="E299" s="52">
        <v>45698</v>
      </c>
      <c r="F299" s="51" t="s">
        <v>73</v>
      </c>
      <c r="G299" s="66">
        <v>70131700</v>
      </c>
      <c r="H299" s="51" t="s">
        <v>74</v>
      </c>
      <c r="I299" s="51" t="s">
        <v>75</v>
      </c>
      <c r="J299" s="51" t="s">
        <v>76</v>
      </c>
      <c r="K299" s="51" t="s">
        <v>298</v>
      </c>
      <c r="L299" s="51" t="s">
        <v>855</v>
      </c>
      <c r="M299" s="51" t="s">
        <v>856</v>
      </c>
      <c r="N299" s="51">
        <v>28725</v>
      </c>
      <c r="O299" s="52">
        <v>45663</v>
      </c>
      <c r="P299" s="54">
        <v>97500000</v>
      </c>
      <c r="Q299" s="51" t="s">
        <v>540</v>
      </c>
      <c r="R299" s="53" t="s">
        <v>81</v>
      </c>
      <c r="S299" s="53" t="s">
        <v>81</v>
      </c>
      <c r="T299" s="53" t="s">
        <v>81</v>
      </c>
      <c r="U299" s="82" t="s">
        <v>2773</v>
      </c>
      <c r="V299" s="55" t="s">
        <v>83</v>
      </c>
      <c r="W299" s="55">
        <v>7120950</v>
      </c>
      <c r="X299" s="51">
        <v>2</v>
      </c>
      <c r="Y299" s="66" t="s">
        <v>112</v>
      </c>
      <c r="Z299" s="83">
        <v>28166</v>
      </c>
      <c r="AA299" s="84" t="s">
        <v>85</v>
      </c>
      <c r="AB299" s="66" t="s">
        <v>1877</v>
      </c>
      <c r="AC299" s="66" t="s">
        <v>1406</v>
      </c>
      <c r="AD299" s="85" t="s">
        <v>2774</v>
      </c>
      <c r="AE299" s="84">
        <v>3133798379</v>
      </c>
      <c r="AF299" s="66" t="s">
        <v>2775</v>
      </c>
      <c r="AG299" s="64" t="s">
        <v>2776</v>
      </c>
      <c r="AH299" s="86">
        <v>97500000</v>
      </c>
      <c r="AI299" s="66">
        <v>300</v>
      </c>
      <c r="AJ299" s="66" t="s">
        <v>91</v>
      </c>
      <c r="AK299" s="66" t="s">
        <v>1136</v>
      </c>
      <c r="AL299" s="66">
        <f>+VLOOKUP(AK299,LISTAS!$A$921:$C$989,2,0)</f>
        <v>52262603</v>
      </c>
      <c r="AM299" s="66">
        <f>+VLOOKUP(AK299,LISTAS!$A$921:$C$989,3,0)</f>
        <v>4</v>
      </c>
      <c r="AN299" s="65">
        <v>45705</v>
      </c>
      <c r="AO299" s="66">
        <v>35025</v>
      </c>
      <c r="AP299" s="65">
        <v>45705</v>
      </c>
      <c r="AQ299" s="68" t="s">
        <v>93</v>
      </c>
      <c r="AR299" s="181" t="s">
        <v>94</v>
      </c>
      <c r="AS299" s="65">
        <v>45706</v>
      </c>
      <c r="AT299" s="66" t="s">
        <v>95</v>
      </c>
      <c r="AU299" s="66" t="s">
        <v>2777</v>
      </c>
      <c r="AV299" s="65">
        <v>45705</v>
      </c>
      <c r="AW299" s="65">
        <v>45706</v>
      </c>
      <c r="AX299" s="66" t="s">
        <v>97</v>
      </c>
      <c r="AY299" s="65">
        <v>45706</v>
      </c>
      <c r="AZ299" s="66"/>
      <c r="BH299" s="66">
        <f>AI299+BF299</f>
        <v>300</v>
      </c>
      <c r="BI299" s="87">
        <f>+AH299+BG299</f>
        <v>97500000</v>
      </c>
      <c r="BJ299" s="86">
        <f t="shared" si="19"/>
        <v>9750000</v>
      </c>
      <c r="BK299" s="65">
        <v>46008</v>
      </c>
      <c r="BP299" s="67">
        <f>NETWORKDAYS.INTL(E299,AN299,1,Hoja1!C276:C293)-1</f>
        <v>5</v>
      </c>
      <c r="BR299" s="69" t="b">
        <f t="shared" si="18"/>
        <v>0</v>
      </c>
    </row>
    <row r="300" spans="1:70" s="70" customFormat="1" ht="150" customHeight="1">
      <c r="A300" s="62">
        <v>295</v>
      </c>
      <c r="B300" s="63" t="s">
        <v>2778</v>
      </c>
      <c r="C300" s="60" t="s">
        <v>2779</v>
      </c>
      <c r="D300" s="51" t="s">
        <v>2780</v>
      </c>
      <c r="E300" s="52">
        <v>45699</v>
      </c>
      <c r="F300" s="51" t="s">
        <v>73</v>
      </c>
      <c r="G300" s="66" t="s">
        <v>516</v>
      </c>
      <c r="H300" s="51" t="s">
        <v>74</v>
      </c>
      <c r="I300" s="51" t="s">
        <v>75</v>
      </c>
      <c r="J300" s="51" t="s">
        <v>76</v>
      </c>
      <c r="K300" s="51" t="s">
        <v>248</v>
      </c>
      <c r="L300" s="51" t="s">
        <v>184</v>
      </c>
      <c r="M300" s="51" t="s">
        <v>456</v>
      </c>
      <c r="N300" s="51">
        <v>34125</v>
      </c>
      <c r="O300" s="52">
        <v>45663</v>
      </c>
      <c r="P300" s="54">
        <v>91000000</v>
      </c>
      <c r="Q300" s="51" t="s">
        <v>527</v>
      </c>
      <c r="R300" s="53" t="s">
        <v>81</v>
      </c>
      <c r="S300" s="53" t="s">
        <v>81</v>
      </c>
      <c r="T300" s="53" t="s">
        <v>81</v>
      </c>
      <c r="U300" s="82" t="s">
        <v>2781</v>
      </c>
      <c r="V300" s="55" t="s">
        <v>83</v>
      </c>
      <c r="W300" s="55">
        <v>1030550772</v>
      </c>
      <c r="X300" s="51">
        <v>7</v>
      </c>
      <c r="Y300" s="66" t="s">
        <v>84</v>
      </c>
      <c r="Z300" s="83">
        <v>32443</v>
      </c>
      <c r="AA300" s="84" t="s">
        <v>85</v>
      </c>
      <c r="AB300" s="66" t="s">
        <v>542</v>
      </c>
      <c r="AC300" s="66" t="s">
        <v>87</v>
      </c>
      <c r="AD300" s="85" t="s">
        <v>2782</v>
      </c>
      <c r="AE300" s="84">
        <v>3193067287</v>
      </c>
      <c r="AF300" s="66" t="s">
        <v>2783</v>
      </c>
      <c r="AG300" s="64" t="s">
        <v>2784</v>
      </c>
      <c r="AH300" s="86">
        <v>91000000</v>
      </c>
      <c r="AI300" s="66">
        <v>300</v>
      </c>
      <c r="AJ300" s="66" t="s">
        <v>91</v>
      </c>
      <c r="AK300" s="66" t="s">
        <v>449</v>
      </c>
      <c r="AL300" s="66">
        <f>+VLOOKUP(AK300,LISTAS!$A$921:$C$989,2,0)</f>
        <v>79503803</v>
      </c>
      <c r="AM300" s="66">
        <f>+VLOOKUP(AK300,LISTAS!$A$921:$C$989,3,0)</f>
        <v>4</v>
      </c>
      <c r="AN300" s="65">
        <v>45705</v>
      </c>
      <c r="AO300" s="66">
        <v>34825</v>
      </c>
      <c r="AP300" s="65">
        <v>45705</v>
      </c>
      <c r="AQ300" s="68" t="s">
        <v>93</v>
      </c>
      <c r="AR300" s="181" t="s">
        <v>94</v>
      </c>
      <c r="AS300" s="65">
        <v>45706</v>
      </c>
      <c r="AT300" s="66" t="s">
        <v>95</v>
      </c>
      <c r="AU300" s="66" t="s">
        <v>2785</v>
      </c>
      <c r="AV300" s="65">
        <v>45705</v>
      </c>
      <c r="AW300" s="65">
        <v>45706</v>
      </c>
      <c r="AX300" s="66" t="s">
        <v>97</v>
      </c>
      <c r="AY300" s="65">
        <v>45706</v>
      </c>
      <c r="AZ300" s="66"/>
      <c r="BH300" s="66">
        <f>AI300+BF300</f>
        <v>300</v>
      </c>
      <c r="BI300" s="87">
        <f>+AH300+BG300</f>
        <v>91000000</v>
      </c>
      <c r="BJ300" s="86">
        <f t="shared" si="19"/>
        <v>9100000</v>
      </c>
      <c r="BK300" s="65">
        <v>46008</v>
      </c>
      <c r="BP300" s="67">
        <f>NETWORKDAYS.INTL(E300,AN300,1,Hoja1!C277:C294)-1</f>
        <v>4</v>
      </c>
      <c r="BR300" s="69" t="b">
        <f t="shared" si="18"/>
        <v>1</v>
      </c>
    </row>
    <row r="301" spans="1:70" s="70" customFormat="1" ht="150" customHeight="1">
      <c r="A301" s="62">
        <v>296</v>
      </c>
      <c r="B301" s="63" t="s">
        <v>2786</v>
      </c>
      <c r="C301" s="60" t="s">
        <v>2787</v>
      </c>
      <c r="D301" s="51" t="s">
        <v>2788</v>
      </c>
      <c r="E301" s="52">
        <v>45699</v>
      </c>
      <c r="F301" s="51" t="s">
        <v>73</v>
      </c>
      <c r="G301" s="66">
        <v>81102700</v>
      </c>
      <c r="H301" s="51" t="s">
        <v>74</v>
      </c>
      <c r="I301" s="51" t="s">
        <v>75</v>
      </c>
      <c r="J301" s="51" t="s">
        <v>76</v>
      </c>
      <c r="K301" s="51" t="s">
        <v>248</v>
      </c>
      <c r="L301" s="51" t="s">
        <v>184</v>
      </c>
      <c r="M301" s="51" t="s">
        <v>185</v>
      </c>
      <c r="N301" s="51">
        <v>30925</v>
      </c>
      <c r="O301" s="52">
        <v>45663</v>
      </c>
      <c r="P301" s="54">
        <v>91000000</v>
      </c>
      <c r="Q301" s="51" t="s">
        <v>1589</v>
      </c>
      <c r="R301" s="53" t="s">
        <v>81</v>
      </c>
      <c r="S301" s="53" t="s">
        <v>81</v>
      </c>
      <c r="T301" s="53" t="s">
        <v>81</v>
      </c>
      <c r="U301" s="82" t="s">
        <v>2789</v>
      </c>
      <c r="V301" s="55" t="s">
        <v>83</v>
      </c>
      <c r="W301" s="55">
        <v>1010206671</v>
      </c>
      <c r="X301" s="51">
        <v>5</v>
      </c>
      <c r="Y301" s="66" t="s">
        <v>84</v>
      </c>
      <c r="Z301" s="83">
        <v>34013</v>
      </c>
      <c r="AA301" s="84" t="s">
        <v>85</v>
      </c>
      <c r="AB301" s="66" t="s">
        <v>542</v>
      </c>
      <c r="AC301" s="66" t="s">
        <v>1591</v>
      </c>
      <c r="AD301" s="85" t="s">
        <v>2790</v>
      </c>
      <c r="AE301" s="84">
        <v>3046087995</v>
      </c>
      <c r="AF301" s="66" t="s">
        <v>2791</v>
      </c>
      <c r="AG301" s="64" t="s">
        <v>2792</v>
      </c>
      <c r="AH301" s="86">
        <v>91000000</v>
      </c>
      <c r="AI301" s="66">
        <v>300</v>
      </c>
      <c r="AJ301" s="66" t="s">
        <v>91</v>
      </c>
      <c r="AK301" s="66" t="s">
        <v>1595</v>
      </c>
      <c r="AL301" s="66">
        <f>+VLOOKUP(AK301,LISTAS!$A$921:$C$989,2,0)</f>
        <v>40187346</v>
      </c>
      <c r="AM301" s="66">
        <f>+VLOOKUP(AK301,LISTAS!$A$921:$C$989,3,0)</f>
        <v>1</v>
      </c>
      <c r="AN301" s="65">
        <v>45705</v>
      </c>
      <c r="AO301" s="66">
        <v>34925</v>
      </c>
      <c r="AP301" s="65">
        <v>45705</v>
      </c>
      <c r="AQ301" s="68" t="s">
        <v>93</v>
      </c>
      <c r="AR301" s="181" t="s">
        <v>194</v>
      </c>
      <c r="AS301" s="65">
        <v>45706</v>
      </c>
      <c r="AT301" s="66" t="s">
        <v>95</v>
      </c>
      <c r="AU301" s="66" t="s">
        <v>2793</v>
      </c>
      <c r="AV301" s="65">
        <v>45705</v>
      </c>
      <c r="AW301" s="65">
        <v>45706</v>
      </c>
      <c r="AX301" s="66" t="s">
        <v>97</v>
      </c>
      <c r="AY301" s="65">
        <v>45706</v>
      </c>
      <c r="AZ301" s="66"/>
      <c r="BH301" s="66">
        <f>AI301+BF301</f>
        <v>300</v>
      </c>
      <c r="BI301" s="87">
        <f>+AH301+BG301</f>
        <v>91000000</v>
      </c>
      <c r="BJ301" s="86">
        <f t="shared" si="19"/>
        <v>9100000</v>
      </c>
      <c r="BK301" s="65">
        <v>46008</v>
      </c>
      <c r="BP301" s="67">
        <f>NETWORKDAYS.INTL(E301,AN301,1,Hoja1!C278:C295)-1</f>
        <v>4</v>
      </c>
      <c r="BR301" s="69" t="b">
        <f t="shared" si="18"/>
        <v>0</v>
      </c>
    </row>
    <row r="302" spans="1:70" s="70" customFormat="1" ht="150" customHeight="1">
      <c r="A302" s="62">
        <v>297</v>
      </c>
      <c r="B302" s="63" t="s">
        <v>2794</v>
      </c>
      <c r="C302" s="60" t="s">
        <v>2795</v>
      </c>
      <c r="D302" s="51" t="s">
        <v>2796</v>
      </c>
      <c r="E302" s="52">
        <v>45699</v>
      </c>
      <c r="F302" s="51" t="s">
        <v>73</v>
      </c>
      <c r="G302" s="66" t="s">
        <v>2797</v>
      </c>
      <c r="H302" s="51" t="s">
        <v>74</v>
      </c>
      <c r="I302" s="51" t="s">
        <v>75</v>
      </c>
      <c r="J302" s="51" t="s">
        <v>76</v>
      </c>
      <c r="K302" s="51" t="s">
        <v>209</v>
      </c>
      <c r="L302" s="51" t="s">
        <v>184</v>
      </c>
      <c r="M302" s="51" t="s">
        <v>456</v>
      </c>
      <c r="N302" s="51">
        <v>31025</v>
      </c>
      <c r="O302" s="52">
        <v>45663</v>
      </c>
      <c r="P302" s="54">
        <v>65000000</v>
      </c>
      <c r="Q302" s="51" t="s">
        <v>789</v>
      </c>
      <c r="R302" s="53" t="s">
        <v>81</v>
      </c>
      <c r="S302" s="53" t="s">
        <v>81</v>
      </c>
      <c r="T302" s="53" t="s">
        <v>81</v>
      </c>
      <c r="U302" s="82" t="s">
        <v>2798</v>
      </c>
      <c r="V302" s="55" t="s">
        <v>83</v>
      </c>
      <c r="W302" s="55">
        <v>1015475692</v>
      </c>
      <c r="X302" s="51">
        <v>0</v>
      </c>
      <c r="Y302" s="66" t="s">
        <v>84</v>
      </c>
      <c r="Z302" s="83">
        <v>35985</v>
      </c>
      <c r="AA302" s="84" t="s">
        <v>85</v>
      </c>
      <c r="AB302" s="66" t="s">
        <v>529</v>
      </c>
      <c r="AC302" s="66" t="s">
        <v>87</v>
      </c>
      <c r="AD302" s="85" t="s">
        <v>2799</v>
      </c>
      <c r="AE302" s="84">
        <v>3057183006</v>
      </c>
      <c r="AF302" s="66" t="s">
        <v>2800</v>
      </c>
      <c r="AG302" s="64" t="s">
        <v>2801</v>
      </c>
      <c r="AH302" s="86">
        <v>65000000</v>
      </c>
      <c r="AI302" s="66">
        <v>300</v>
      </c>
      <c r="AJ302" s="66" t="s">
        <v>91</v>
      </c>
      <c r="AK302" s="66" t="s">
        <v>1930</v>
      </c>
      <c r="AL302" s="66">
        <f>+VLOOKUP(AK302,LISTAS!$A$921:$C$989,2,0)</f>
        <v>1032412499</v>
      </c>
      <c r="AM302" s="66">
        <f>+VLOOKUP(AK302,LISTAS!$A$921:$C$989,3,0)</f>
        <v>7</v>
      </c>
      <c r="AN302" s="65">
        <v>45705</v>
      </c>
      <c r="AO302" s="66">
        <v>33925</v>
      </c>
      <c r="AP302" s="65">
        <v>45705</v>
      </c>
      <c r="AQ302" s="68" t="s">
        <v>93</v>
      </c>
      <c r="AR302" s="181" t="s">
        <v>94</v>
      </c>
      <c r="AS302" s="65">
        <v>45706</v>
      </c>
      <c r="AT302" s="66" t="s">
        <v>95</v>
      </c>
      <c r="AU302" s="66" t="s">
        <v>2802</v>
      </c>
      <c r="AV302" s="65">
        <v>45705</v>
      </c>
      <c r="AW302" s="65">
        <v>45706</v>
      </c>
      <c r="AX302" s="66" t="s">
        <v>97</v>
      </c>
      <c r="AY302" s="65">
        <v>45706</v>
      </c>
      <c r="AZ302" s="66"/>
      <c r="BH302" s="66">
        <f>AI302+BF302</f>
        <v>300</v>
      </c>
      <c r="BI302" s="87">
        <f>+AH302+BG302</f>
        <v>65000000</v>
      </c>
      <c r="BJ302" s="86">
        <f t="shared" si="19"/>
        <v>6500000</v>
      </c>
      <c r="BK302" s="65">
        <v>46008</v>
      </c>
      <c r="BP302" s="67">
        <f>NETWORKDAYS.INTL(E302,AN302,1,Hoja1!C279:C296)-1</f>
        <v>4</v>
      </c>
      <c r="BR302" s="69" t="b">
        <f t="shared" si="18"/>
        <v>0</v>
      </c>
    </row>
    <row r="303" spans="1:70" s="70" customFormat="1" ht="150" customHeight="1">
      <c r="A303" s="62">
        <v>298</v>
      </c>
      <c r="B303" s="63" t="s">
        <v>2803</v>
      </c>
      <c r="C303" s="60" t="s">
        <v>2804</v>
      </c>
      <c r="D303" s="51" t="s">
        <v>2805</v>
      </c>
      <c r="E303" s="52">
        <v>45698</v>
      </c>
      <c r="F303" s="51" t="s">
        <v>73</v>
      </c>
      <c r="G303" s="66">
        <v>70131700</v>
      </c>
      <c r="H303" s="51" t="s">
        <v>74</v>
      </c>
      <c r="I303" s="51" t="s">
        <v>75</v>
      </c>
      <c r="J303" s="51" t="s">
        <v>76</v>
      </c>
      <c r="K303" s="51" t="s">
        <v>209</v>
      </c>
      <c r="L303" s="51" t="s">
        <v>538</v>
      </c>
      <c r="M303" s="51" t="s">
        <v>539</v>
      </c>
      <c r="N303" s="51">
        <v>41225</v>
      </c>
      <c r="O303" s="52">
        <v>45663</v>
      </c>
      <c r="P303" s="54">
        <v>97500000</v>
      </c>
      <c r="Q303" s="51" t="s">
        <v>540</v>
      </c>
      <c r="R303" s="53" t="s">
        <v>81</v>
      </c>
      <c r="S303" s="53" t="s">
        <v>81</v>
      </c>
      <c r="T303" s="53" t="s">
        <v>81</v>
      </c>
      <c r="U303" s="82" t="s">
        <v>2806</v>
      </c>
      <c r="V303" s="55" t="s">
        <v>83</v>
      </c>
      <c r="W303" s="55">
        <v>33366272</v>
      </c>
      <c r="X303" s="51">
        <v>8</v>
      </c>
      <c r="Y303" s="66" t="s">
        <v>84</v>
      </c>
      <c r="Z303" s="83">
        <v>36641</v>
      </c>
      <c r="AA303" s="84" t="s">
        <v>85</v>
      </c>
      <c r="AB303" s="66" t="s">
        <v>553</v>
      </c>
      <c r="AC303" s="66" t="s">
        <v>1433</v>
      </c>
      <c r="AD303" s="85" t="s">
        <v>2807</v>
      </c>
      <c r="AE303" s="84">
        <v>3103140239</v>
      </c>
      <c r="AF303" s="66" t="s">
        <v>2808</v>
      </c>
      <c r="AG303" s="64" t="s">
        <v>2693</v>
      </c>
      <c r="AH303" s="86">
        <v>97500000</v>
      </c>
      <c r="AI303" s="66">
        <v>300</v>
      </c>
      <c r="AJ303" s="66" t="s">
        <v>91</v>
      </c>
      <c r="AK303" s="66" t="s">
        <v>992</v>
      </c>
      <c r="AL303" s="66">
        <f>+VLOOKUP(AK303,LISTAS!$A$921:$C$989,2,0)</f>
        <v>79977078</v>
      </c>
      <c r="AM303" s="66">
        <f>+VLOOKUP(AK303,LISTAS!$A$921:$C$989,3,0)</f>
        <v>4</v>
      </c>
      <c r="AN303" s="65">
        <v>45705</v>
      </c>
      <c r="AO303" s="66">
        <v>34025</v>
      </c>
      <c r="AP303" s="65">
        <v>45705</v>
      </c>
      <c r="AQ303" s="68" t="s">
        <v>93</v>
      </c>
      <c r="AR303" s="181" t="s">
        <v>94</v>
      </c>
      <c r="AS303" s="65">
        <v>45706</v>
      </c>
      <c r="AT303" s="66" t="s">
        <v>95</v>
      </c>
      <c r="AU303" s="66" t="s">
        <v>2809</v>
      </c>
      <c r="AV303" s="65">
        <v>45705</v>
      </c>
      <c r="AW303" s="65">
        <v>45706</v>
      </c>
      <c r="AX303" s="66" t="s">
        <v>97</v>
      </c>
      <c r="AY303" s="65">
        <v>45706</v>
      </c>
      <c r="AZ303" s="66"/>
      <c r="BH303" s="66">
        <f>AI303+BF303</f>
        <v>300</v>
      </c>
      <c r="BI303" s="87">
        <f>+AH303+BG303</f>
        <v>97500000</v>
      </c>
      <c r="BJ303" s="86">
        <f t="shared" si="19"/>
        <v>9750000</v>
      </c>
      <c r="BK303" s="65">
        <v>46008</v>
      </c>
      <c r="BP303" s="67">
        <f>NETWORKDAYS.INTL(E303,AN303,1,Hoja1!C280:C297)-1</f>
        <v>5</v>
      </c>
      <c r="BR303" s="69" t="b">
        <f t="shared" si="18"/>
        <v>0</v>
      </c>
    </row>
    <row r="304" spans="1:70" s="70" customFormat="1" ht="150" customHeight="1">
      <c r="A304" s="62">
        <v>299</v>
      </c>
      <c r="B304" s="63" t="s">
        <v>2810</v>
      </c>
      <c r="C304" s="60" t="s">
        <v>2811</v>
      </c>
      <c r="D304" s="51" t="s">
        <v>2812</v>
      </c>
      <c r="E304" s="52">
        <v>45700</v>
      </c>
      <c r="F304" s="51" t="s">
        <v>73</v>
      </c>
      <c r="G304" s="66" t="s">
        <v>2813</v>
      </c>
      <c r="H304" s="51" t="s">
        <v>74</v>
      </c>
      <c r="I304" s="51" t="s">
        <v>75</v>
      </c>
      <c r="J304" s="51" t="s">
        <v>76</v>
      </c>
      <c r="K304" s="51" t="s">
        <v>183</v>
      </c>
      <c r="L304" s="51" t="s">
        <v>612</v>
      </c>
      <c r="M304" s="51" t="s">
        <v>79</v>
      </c>
      <c r="N304" s="51">
        <v>30825</v>
      </c>
      <c r="O304" s="52">
        <v>45663</v>
      </c>
      <c r="P304" s="54">
        <v>58500000</v>
      </c>
      <c r="Q304" s="51" t="s">
        <v>80</v>
      </c>
      <c r="R304" s="53" t="s">
        <v>81</v>
      </c>
      <c r="S304" s="53" t="s">
        <v>81</v>
      </c>
      <c r="T304" s="53" t="s">
        <v>81</v>
      </c>
      <c r="U304" s="82" t="s">
        <v>2814</v>
      </c>
      <c r="V304" s="55" t="s">
        <v>83</v>
      </c>
      <c r="W304" s="55">
        <v>1016018397</v>
      </c>
      <c r="X304" s="51">
        <v>7</v>
      </c>
      <c r="Y304" s="66" t="s">
        <v>112</v>
      </c>
      <c r="Z304" s="83">
        <v>32673</v>
      </c>
      <c r="AA304" s="84" t="s">
        <v>85</v>
      </c>
      <c r="AB304" s="66" t="s">
        <v>2253</v>
      </c>
      <c r="AC304" s="66" t="s">
        <v>87</v>
      </c>
      <c r="AD304" s="85" t="s">
        <v>2815</v>
      </c>
      <c r="AE304" s="84">
        <v>3046459965</v>
      </c>
      <c r="AF304" s="66" t="s">
        <v>2816</v>
      </c>
      <c r="AG304" s="64" t="s">
        <v>2817</v>
      </c>
      <c r="AH304" s="86">
        <v>58500000</v>
      </c>
      <c r="AI304" s="66">
        <v>300</v>
      </c>
      <c r="AJ304" s="66" t="s">
        <v>91</v>
      </c>
      <c r="AK304" s="66" t="s">
        <v>618</v>
      </c>
      <c r="AL304" s="66">
        <f>+VLOOKUP(AK304,LISTAS!$A$921:$C$989,2,0)</f>
        <v>52153551</v>
      </c>
      <c r="AM304" s="66">
        <f>+VLOOKUP(AK304,LISTAS!$A$921:$C$989,3,0)</f>
        <v>2</v>
      </c>
      <c r="AN304" s="65">
        <v>45705</v>
      </c>
      <c r="AO304" s="66">
        <v>34125</v>
      </c>
      <c r="AP304" s="65">
        <v>45705</v>
      </c>
      <c r="AQ304" s="68" t="s">
        <v>93</v>
      </c>
      <c r="AR304" s="181" t="s">
        <v>94</v>
      </c>
      <c r="AS304" s="65">
        <v>45706</v>
      </c>
      <c r="AT304" s="66" t="s">
        <v>95</v>
      </c>
      <c r="AU304" s="66" t="s">
        <v>2818</v>
      </c>
      <c r="AV304" s="65">
        <v>45705</v>
      </c>
      <c r="AW304" s="65">
        <v>45706</v>
      </c>
      <c r="AX304" s="66" t="s">
        <v>97</v>
      </c>
      <c r="AY304" s="65">
        <v>45706</v>
      </c>
      <c r="AZ304" s="66"/>
      <c r="BH304" s="66">
        <f>AI304+BF304</f>
        <v>300</v>
      </c>
      <c r="BI304" s="87">
        <f>+AH304+BG304</f>
        <v>58500000</v>
      </c>
      <c r="BJ304" s="86">
        <f t="shared" si="19"/>
        <v>5850000</v>
      </c>
      <c r="BK304" s="65">
        <v>46008</v>
      </c>
      <c r="BP304" s="67">
        <f>NETWORKDAYS.INTL(E304,AN304,1,Hoja1!C281:C298)-1</f>
        <v>3</v>
      </c>
      <c r="BR304" s="69" t="b">
        <f t="shared" si="18"/>
        <v>0</v>
      </c>
    </row>
    <row r="305" spans="1:70" s="70" customFormat="1" ht="150" customHeight="1">
      <c r="A305" s="62">
        <v>300</v>
      </c>
      <c r="B305" s="63" t="s">
        <v>2819</v>
      </c>
      <c r="C305" s="60" t="s">
        <v>2820</v>
      </c>
      <c r="D305" s="51" t="s">
        <v>2821</v>
      </c>
      <c r="E305" s="52">
        <v>45700</v>
      </c>
      <c r="F305" s="51" t="s">
        <v>73</v>
      </c>
      <c r="G305" s="66">
        <v>81112002</v>
      </c>
      <c r="H305" s="51" t="s">
        <v>74</v>
      </c>
      <c r="I305" s="51" t="s">
        <v>75</v>
      </c>
      <c r="J305" s="51" t="s">
        <v>76</v>
      </c>
      <c r="K305" s="51" t="s">
        <v>248</v>
      </c>
      <c r="L305" s="51" t="s">
        <v>184</v>
      </c>
      <c r="M305" s="51" t="s">
        <v>185</v>
      </c>
      <c r="N305" s="51">
        <v>39125</v>
      </c>
      <c r="O305" s="52">
        <v>45663</v>
      </c>
      <c r="P305" s="54">
        <v>104000000</v>
      </c>
      <c r="Q305" s="51" t="s">
        <v>432</v>
      </c>
      <c r="R305" s="53" t="s">
        <v>81</v>
      </c>
      <c r="S305" s="53" t="s">
        <v>81</v>
      </c>
      <c r="T305" s="53" t="s">
        <v>81</v>
      </c>
      <c r="U305" s="82" t="s">
        <v>2822</v>
      </c>
      <c r="V305" s="55" t="s">
        <v>83</v>
      </c>
      <c r="W305" s="55">
        <v>80732988</v>
      </c>
      <c r="X305" s="51">
        <v>3</v>
      </c>
      <c r="Y305" s="66" t="s">
        <v>112</v>
      </c>
      <c r="Z305" s="83">
        <v>30047</v>
      </c>
      <c r="AA305" s="84" t="s">
        <v>85</v>
      </c>
      <c r="AB305" s="66" t="s">
        <v>1131</v>
      </c>
      <c r="AC305" s="66" t="s">
        <v>2823</v>
      </c>
      <c r="AD305" s="85" t="s">
        <v>2824</v>
      </c>
      <c r="AE305" s="84">
        <v>3134486508</v>
      </c>
      <c r="AF305" s="66" t="s">
        <v>2825</v>
      </c>
      <c r="AG305" s="64" t="s">
        <v>2826</v>
      </c>
      <c r="AH305" s="86">
        <v>104000000</v>
      </c>
      <c r="AI305" s="66">
        <v>300</v>
      </c>
      <c r="AJ305" s="66" t="s">
        <v>91</v>
      </c>
      <c r="AK305" s="66" t="s">
        <v>449</v>
      </c>
      <c r="AL305" s="66">
        <f>+VLOOKUP(AK305,LISTAS!$A$921:$C$989,2,0)</f>
        <v>79503803</v>
      </c>
      <c r="AM305" s="66">
        <f>+VLOOKUP(AK305,LISTAS!$A$921:$C$989,3,0)</f>
        <v>4</v>
      </c>
      <c r="AN305" s="65">
        <v>45705</v>
      </c>
      <c r="AO305" s="66">
        <v>35825</v>
      </c>
      <c r="AP305" s="65">
        <v>45706</v>
      </c>
      <c r="AQ305" s="68" t="s">
        <v>93</v>
      </c>
      <c r="AR305" s="181" t="s">
        <v>94</v>
      </c>
      <c r="AS305" s="65">
        <v>45706</v>
      </c>
      <c r="AT305" s="66" t="s">
        <v>95</v>
      </c>
      <c r="AU305" s="66" t="s">
        <v>2827</v>
      </c>
      <c r="AV305" s="65">
        <v>45706</v>
      </c>
      <c r="AW305" s="65">
        <v>45706</v>
      </c>
      <c r="AX305" s="66" t="s">
        <v>97</v>
      </c>
      <c r="AY305" s="65">
        <v>45706</v>
      </c>
      <c r="AZ305" s="66"/>
      <c r="BH305" s="66">
        <f>AI305+BF305</f>
        <v>300</v>
      </c>
      <c r="BI305" s="87">
        <f>+AH305+BG305</f>
        <v>104000000</v>
      </c>
      <c r="BJ305" s="86">
        <f t="shared" si="19"/>
        <v>10400000</v>
      </c>
      <c r="BK305" s="65">
        <v>46008</v>
      </c>
      <c r="BP305" s="67">
        <f>NETWORKDAYS.INTL(E305,AN305,1,Hoja1!C282:C299)-1</f>
        <v>3</v>
      </c>
      <c r="BR305" s="69" t="b">
        <f t="shared" si="18"/>
        <v>0</v>
      </c>
    </row>
    <row r="306" spans="1:70" s="70" customFormat="1" ht="150" customHeight="1">
      <c r="A306" s="62">
        <v>301</v>
      </c>
      <c r="B306" s="63" t="s">
        <v>2828</v>
      </c>
      <c r="C306" s="60" t="s">
        <v>2829</v>
      </c>
      <c r="D306" s="51" t="s">
        <v>2830</v>
      </c>
      <c r="E306" s="52">
        <v>45698</v>
      </c>
      <c r="F306" s="51" t="s">
        <v>73</v>
      </c>
      <c r="G306" s="66">
        <v>70131700</v>
      </c>
      <c r="H306" s="51" t="s">
        <v>74</v>
      </c>
      <c r="I306" s="51" t="s">
        <v>75</v>
      </c>
      <c r="J306" s="51" t="s">
        <v>76</v>
      </c>
      <c r="K306" s="51" t="s">
        <v>209</v>
      </c>
      <c r="L306" s="51" t="s">
        <v>538</v>
      </c>
      <c r="M306" s="51" t="s">
        <v>539</v>
      </c>
      <c r="N306" s="51">
        <v>7425</v>
      </c>
      <c r="O306" s="52">
        <v>45662</v>
      </c>
      <c r="P306" s="54">
        <v>123500000</v>
      </c>
      <c r="Q306" s="51" t="s">
        <v>540</v>
      </c>
      <c r="R306" s="53" t="s">
        <v>81</v>
      </c>
      <c r="S306" s="53" t="s">
        <v>81</v>
      </c>
      <c r="T306" s="53" t="s">
        <v>81</v>
      </c>
      <c r="U306" s="82" t="s">
        <v>2831</v>
      </c>
      <c r="V306" s="55" t="s">
        <v>83</v>
      </c>
      <c r="W306" s="55">
        <v>51786862</v>
      </c>
      <c r="X306" s="51">
        <v>0</v>
      </c>
      <c r="Y306" s="66" t="s">
        <v>84</v>
      </c>
      <c r="Z306" s="83">
        <v>23973</v>
      </c>
      <c r="AA306" s="84" t="s">
        <v>85</v>
      </c>
      <c r="AB306" s="66" t="s">
        <v>200</v>
      </c>
      <c r="AC306" s="66" t="s">
        <v>1433</v>
      </c>
      <c r="AD306" s="85" t="s">
        <v>2832</v>
      </c>
      <c r="AE306" s="84">
        <v>3108688487</v>
      </c>
      <c r="AF306" s="66" t="s">
        <v>2833</v>
      </c>
      <c r="AG306" s="64" t="s">
        <v>2834</v>
      </c>
      <c r="AH306" s="86">
        <v>123500000</v>
      </c>
      <c r="AI306" s="66">
        <v>300</v>
      </c>
      <c r="AJ306" s="66" t="s">
        <v>91</v>
      </c>
      <c r="AK306" s="66" t="s">
        <v>1136</v>
      </c>
      <c r="AL306" s="66">
        <f>+VLOOKUP(AK306,LISTAS!$A$921:$C$989,2,0)</f>
        <v>52262603</v>
      </c>
      <c r="AM306" s="66">
        <f>+VLOOKUP(AK306,LISTAS!$A$921:$C$989,3,0)</f>
        <v>4</v>
      </c>
      <c r="AN306" s="65">
        <v>45705</v>
      </c>
      <c r="AO306" s="66">
        <v>35725</v>
      </c>
      <c r="AP306" s="65">
        <v>45706</v>
      </c>
      <c r="AQ306" s="68" t="s">
        <v>93</v>
      </c>
      <c r="AR306" s="181" t="s">
        <v>94</v>
      </c>
      <c r="AS306" s="65">
        <v>45706</v>
      </c>
      <c r="AT306" s="66" t="s">
        <v>95</v>
      </c>
      <c r="AU306" s="66" t="s">
        <v>2835</v>
      </c>
      <c r="AV306" s="65">
        <v>45706</v>
      </c>
      <c r="AW306" s="65">
        <v>45707</v>
      </c>
      <c r="AX306" s="66" t="s">
        <v>97</v>
      </c>
      <c r="AY306" s="65">
        <v>45707</v>
      </c>
      <c r="AZ306" s="66"/>
      <c r="BH306" s="66">
        <f>AI306+BF306</f>
        <v>300</v>
      </c>
      <c r="BI306" s="87">
        <f>+AH306+BG306</f>
        <v>123500000</v>
      </c>
      <c r="BJ306" s="86">
        <f t="shared" si="19"/>
        <v>12350000</v>
      </c>
      <c r="BK306" s="65">
        <v>46009</v>
      </c>
      <c r="BP306" s="67">
        <f>NETWORKDAYS.INTL(E306,AN306,1,Hoja1!C283:C300)-1</f>
        <v>5</v>
      </c>
      <c r="BR306" s="69" t="b">
        <f t="shared" si="18"/>
        <v>0</v>
      </c>
    </row>
    <row r="307" spans="1:70" s="70" customFormat="1" ht="150" customHeight="1">
      <c r="A307" s="62">
        <v>302</v>
      </c>
      <c r="B307" s="63" t="s">
        <v>2836</v>
      </c>
      <c r="C307" s="60" t="s">
        <v>2837</v>
      </c>
      <c r="D307" s="51" t="s">
        <v>2838</v>
      </c>
      <c r="E307" s="52">
        <v>45700</v>
      </c>
      <c r="F307" s="51" t="s">
        <v>73</v>
      </c>
      <c r="G307" s="66">
        <v>81112002</v>
      </c>
      <c r="H307" s="51" t="s">
        <v>74</v>
      </c>
      <c r="I307" s="51" t="s">
        <v>75</v>
      </c>
      <c r="J307" s="51" t="s">
        <v>76</v>
      </c>
      <c r="K307" s="51" t="s">
        <v>248</v>
      </c>
      <c r="L307" s="51" t="s">
        <v>184</v>
      </c>
      <c r="M307" s="51" t="s">
        <v>185</v>
      </c>
      <c r="N307" s="51">
        <v>38625</v>
      </c>
      <c r="O307" s="52">
        <v>45663</v>
      </c>
      <c r="P307" s="54">
        <v>84500000</v>
      </c>
      <c r="Q307" s="51" t="s">
        <v>432</v>
      </c>
      <c r="R307" s="53" t="s">
        <v>81</v>
      </c>
      <c r="S307" s="53" t="s">
        <v>81</v>
      </c>
      <c r="T307" s="53" t="s">
        <v>81</v>
      </c>
      <c r="U307" s="82" t="s">
        <v>2839</v>
      </c>
      <c r="V307" s="55" t="s">
        <v>83</v>
      </c>
      <c r="W307" s="55">
        <v>1026255836</v>
      </c>
      <c r="X307" s="51">
        <v>0</v>
      </c>
      <c r="Y307" s="66" t="s">
        <v>112</v>
      </c>
      <c r="Z307" s="83">
        <v>31942</v>
      </c>
      <c r="AA307" s="84" t="s">
        <v>85</v>
      </c>
      <c r="AB307" s="66" t="s">
        <v>434</v>
      </c>
      <c r="AC307" s="66" t="s">
        <v>445</v>
      </c>
      <c r="AD307" s="85" t="s">
        <v>2840</v>
      </c>
      <c r="AE307" s="84">
        <v>3214969724</v>
      </c>
      <c r="AF307" s="66" t="s">
        <v>2841</v>
      </c>
      <c r="AG307" s="64" t="s">
        <v>2842</v>
      </c>
      <c r="AH307" s="86">
        <v>84500000</v>
      </c>
      <c r="AI307" s="66">
        <v>300</v>
      </c>
      <c r="AJ307" s="66" t="s">
        <v>91</v>
      </c>
      <c r="AK307" s="66" t="s">
        <v>1930</v>
      </c>
      <c r="AL307" s="66">
        <f>+VLOOKUP(AK307,LISTAS!$A$921:$C$989,2,0)</f>
        <v>1032412499</v>
      </c>
      <c r="AM307" s="66">
        <f>+VLOOKUP(AK307,LISTAS!$A$921:$C$989,3,0)</f>
        <v>7</v>
      </c>
      <c r="AN307" s="65">
        <v>45705</v>
      </c>
      <c r="AO307" s="66">
        <v>35925</v>
      </c>
      <c r="AP307" s="65">
        <v>45706</v>
      </c>
      <c r="AQ307" s="68" t="s">
        <v>93</v>
      </c>
      <c r="AR307" s="181" t="s">
        <v>94</v>
      </c>
      <c r="AS307" s="65">
        <v>45706</v>
      </c>
      <c r="AT307" s="66" t="s">
        <v>95</v>
      </c>
      <c r="AU307" s="66" t="s">
        <v>2843</v>
      </c>
      <c r="AV307" s="65">
        <v>45706</v>
      </c>
      <c r="AW307" s="65">
        <v>45708</v>
      </c>
      <c r="AX307" s="66" t="s">
        <v>97</v>
      </c>
      <c r="AY307" s="65">
        <v>45708</v>
      </c>
      <c r="AZ307" s="66"/>
      <c r="BH307" s="66">
        <f>AI307+BF307</f>
        <v>300</v>
      </c>
      <c r="BI307" s="87">
        <f>+AH307+BG307</f>
        <v>84500000</v>
      </c>
      <c r="BJ307" s="86">
        <f t="shared" ref="BJ307:BJ328" si="20">+BI307/(BH307/30)</f>
        <v>8450000</v>
      </c>
      <c r="BK307" s="65">
        <v>46010</v>
      </c>
      <c r="BP307" s="67">
        <f>NETWORKDAYS.INTL(E307,AN307,1,Hoja1!C284:C301)-1</f>
        <v>3</v>
      </c>
      <c r="BR307" s="69" t="b">
        <f t="shared" si="18"/>
        <v>0</v>
      </c>
    </row>
    <row r="308" spans="1:70" s="70" customFormat="1" ht="150" customHeight="1">
      <c r="A308" s="62">
        <v>303</v>
      </c>
      <c r="B308" s="63" t="s">
        <v>2844</v>
      </c>
      <c r="C308" s="60" t="s">
        <v>2845</v>
      </c>
      <c r="D308" s="51" t="s">
        <v>2846</v>
      </c>
      <c r="E308" s="52">
        <v>45695</v>
      </c>
      <c r="F308" s="51" t="s">
        <v>73</v>
      </c>
      <c r="G308" s="66">
        <v>70131700</v>
      </c>
      <c r="H308" s="51" t="s">
        <v>74</v>
      </c>
      <c r="I308" s="51" t="s">
        <v>75</v>
      </c>
      <c r="J308" s="51" t="s">
        <v>76</v>
      </c>
      <c r="K308" s="51" t="s">
        <v>209</v>
      </c>
      <c r="L308" s="51" t="s">
        <v>538</v>
      </c>
      <c r="M308" s="51" t="s">
        <v>539</v>
      </c>
      <c r="N308" s="51">
        <v>10925</v>
      </c>
      <c r="O308" s="52">
        <v>45662</v>
      </c>
      <c r="P308" s="54">
        <v>97500000</v>
      </c>
      <c r="Q308" s="51" t="s">
        <v>1338</v>
      </c>
      <c r="R308" s="53" t="s">
        <v>81</v>
      </c>
      <c r="S308" s="53" t="s">
        <v>81</v>
      </c>
      <c r="T308" s="53" t="s">
        <v>81</v>
      </c>
      <c r="U308" s="82" t="s">
        <v>2847</v>
      </c>
      <c r="V308" s="55" t="s">
        <v>83</v>
      </c>
      <c r="W308" s="55">
        <v>19169086</v>
      </c>
      <c r="X308" s="51">
        <v>9</v>
      </c>
      <c r="Y308" s="66" t="s">
        <v>112</v>
      </c>
      <c r="Z308" s="83">
        <v>18890</v>
      </c>
      <c r="AA308" s="84" t="s">
        <v>85</v>
      </c>
      <c r="AB308" s="66" t="s">
        <v>542</v>
      </c>
      <c r="AC308" s="66" t="s">
        <v>445</v>
      </c>
      <c r="AD308" s="85" t="s">
        <v>2848</v>
      </c>
      <c r="AE308" s="84">
        <v>3132865959</v>
      </c>
      <c r="AF308" s="66" t="s">
        <v>2849</v>
      </c>
      <c r="AG308" s="64" t="s">
        <v>2850</v>
      </c>
      <c r="AH308" s="86">
        <v>97500000</v>
      </c>
      <c r="AI308" s="66">
        <v>300</v>
      </c>
      <c r="AJ308" s="66" t="s">
        <v>91</v>
      </c>
      <c r="AK308" s="66" t="s">
        <v>2553</v>
      </c>
      <c r="AL308" s="66">
        <f>+VLOOKUP(AK308,LISTAS!$A$921:$C$989,2,0)</f>
        <v>52967250</v>
      </c>
      <c r="AM308" s="66">
        <f>+VLOOKUP(AK308,LISTAS!$A$921:$C$989,3,0)</f>
        <v>4</v>
      </c>
      <c r="AN308" s="65">
        <v>45706</v>
      </c>
      <c r="AO308" s="66">
        <v>36625</v>
      </c>
      <c r="AP308" s="65">
        <v>45707</v>
      </c>
      <c r="AQ308" s="68" t="s">
        <v>93</v>
      </c>
      <c r="AR308" s="181" t="s">
        <v>94</v>
      </c>
      <c r="AS308" s="65">
        <v>45707</v>
      </c>
      <c r="AT308" s="66" t="s">
        <v>95</v>
      </c>
      <c r="AU308" s="66" t="s">
        <v>2851</v>
      </c>
      <c r="AV308" s="65">
        <v>45707</v>
      </c>
      <c r="AW308" s="65">
        <v>45707</v>
      </c>
      <c r="AX308" s="66" t="s">
        <v>97</v>
      </c>
      <c r="AY308" s="65">
        <v>45707</v>
      </c>
      <c r="AZ308" s="66"/>
      <c r="BH308" s="66">
        <f>AI308+BF308</f>
        <v>300</v>
      </c>
      <c r="BI308" s="87">
        <f>+AH308+BG308</f>
        <v>97500000</v>
      </c>
      <c r="BJ308" s="86">
        <f t="shared" si="20"/>
        <v>9750000</v>
      </c>
      <c r="BK308" s="65">
        <v>46009</v>
      </c>
      <c r="BP308" s="67">
        <f>NETWORKDAYS.INTL(E308,AN308,1,Hoja1!C285:C302)-1</f>
        <v>7</v>
      </c>
      <c r="BQ308" s="70" t="s">
        <v>953</v>
      </c>
      <c r="BR308" s="69" t="b">
        <f t="shared" si="18"/>
        <v>1</v>
      </c>
    </row>
    <row r="309" spans="1:70" s="70" customFormat="1" ht="150" customHeight="1">
      <c r="A309" s="62">
        <v>304</v>
      </c>
      <c r="B309" s="63" t="s">
        <v>2852</v>
      </c>
      <c r="C309" s="60" t="s">
        <v>2853</v>
      </c>
      <c r="D309" s="51" t="s">
        <v>2854</v>
      </c>
      <c r="E309" s="52">
        <v>45698</v>
      </c>
      <c r="F309" s="51" t="s">
        <v>73</v>
      </c>
      <c r="G309" s="66">
        <v>70131700</v>
      </c>
      <c r="H309" s="51" t="s">
        <v>74</v>
      </c>
      <c r="I309" s="51" t="s">
        <v>75</v>
      </c>
      <c r="J309" s="51" t="s">
        <v>76</v>
      </c>
      <c r="K309" s="51" t="s">
        <v>209</v>
      </c>
      <c r="L309" s="51" t="s">
        <v>538</v>
      </c>
      <c r="M309" s="51" t="s">
        <v>539</v>
      </c>
      <c r="N309" s="51">
        <v>42925</v>
      </c>
      <c r="O309" s="52">
        <v>45694</v>
      </c>
      <c r="P309" s="54">
        <v>101075000</v>
      </c>
      <c r="Q309" s="51" t="s">
        <v>1338</v>
      </c>
      <c r="R309" s="53" t="s">
        <v>81</v>
      </c>
      <c r="S309" s="53" t="s">
        <v>81</v>
      </c>
      <c r="T309" s="53" t="s">
        <v>81</v>
      </c>
      <c r="U309" s="82" t="s">
        <v>2855</v>
      </c>
      <c r="V309" s="55" t="s">
        <v>83</v>
      </c>
      <c r="W309" s="55">
        <v>1022376210</v>
      </c>
      <c r="X309" s="51">
        <v>5</v>
      </c>
      <c r="Y309" s="66" t="s">
        <v>112</v>
      </c>
      <c r="Z309" s="83">
        <v>33791</v>
      </c>
      <c r="AA309" s="84" t="s">
        <v>85</v>
      </c>
      <c r="AB309" s="66" t="s">
        <v>542</v>
      </c>
      <c r="AC309" s="66" t="s">
        <v>2856</v>
      </c>
      <c r="AD309" s="85" t="s">
        <v>2857</v>
      </c>
      <c r="AE309" s="84">
        <v>3006854156</v>
      </c>
      <c r="AF309" s="66" t="s">
        <v>2858</v>
      </c>
      <c r="AG309" s="64" t="s">
        <v>2859</v>
      </c>
      <c r="AH309" s="86">
        <v>101075000</v>
      </c>
      <c r="AI309" s="66">
        <v>311</v>
      </c>
      <c r="AJ309" s="66" t="s">
        <v>91</v>
      </c>
      <c r="AK309" s="66" t="s">
        <v>1400</v>
      </c>
      <c r="AL309" s="66">
        <f>+VLOOKUP(AK309,LISTAS!$A$921:$C$989,2,0)</f>
        <v>52711247</v>
      </c>
      <c r="AM309" s="66">
        <f>+VLOOKUP(AK309,LISTAS!$A$921:$C$989,3,0)</f>
        <v>2</v>
      </c>
      <c r="AN309" s="65">
        <v>45706</v>
      </c>
      <c r="AO309" s="66">
        <v>36725</v>
      </c>
      <c r="AP309" s="65">
        <v>45707</v>
      </c>
      <c r="AQ309" s="68" t="s">
        <v>93</v>
      </c>
      <c r="AR309" s="181" t="s">
        <v>94</v>
      </c>
      <c r="AS309" s="65">
        <v>45707</v>
      </c>
      <c r="AT309" s="66" t="s">
        <v>163</v>
      </c>
      <c r="AU309" s="66" t="s">
        <v>2860</v>
      </c>
      <c r="AV309" s="65">
        <v>45707</v>
      </c>
      <c r="AW309" s="65">
        <v>45707</v>
      </c>
      <c r="AX309" s="66" t="s">
        <v>97</v>
      </c>
      <c r="AY309" s="65">
        <v>45707</v>
      </c>
      <c r="AZ309" s="66"/>
      <c r="BH309" s="66">
        <f>AI309+BF309</f>
        <v>311</v>
      </c>
      <c r="BI309" s="87">
        <f>+AH309+BG309</f>
        <v>101075000</v>
      </c>
      <c r="BJ309" s="86">
        <f t="shared" si="20"/>
        <v>9750000</v>
      </c>
      <c r="BK309" s="65">
        <v>46020</v>
      </c>
      <c r="BP309" s="67">
        <f>NETWORKDAYS.INTL(E309,AN309,1,Hoja1!C286:C303)-1</f>
        <v>6</v>
      </c>
      <c r="BQ309" s="70" t="s">
        <v>953</v>
      </c>
      <c r="BR309" s="69" t="b">
        <f t="shared" si="18"/>
        <v>0</v>
      </c>
    </row>
    <row r="310" spans="1:70" s="70" customFormat="1" ht="150" customHeight="1">
      <c r="A310" s="62">
        <v>305</v>
      </c>
      <c r="B310" s="63" t="s">
        <v>2861</v>
      </c>
      <c r="C310" s="60" t="s">
        <v>2862</v>
      </c>
      <c r="D310" s="51" t="s">
        <v>2863</v>
      </c>
      <c r="E310" s="52">
        <v>45702</v>
      </c>
      <c r="F310" s="51" t="s">
        <v>73</v>
      </c>
      <c r="G310" s="66">
        <v>70131700</v>
      </c>
      <c r="H310" s="51" t="s">
        <v>74</v>
      </c>
      <c r="I310" s="51" t="s">
        <v>75</v>
      </c>
      <c r="J310" s="51" t="s">
        <v>76</v>
      </c>
      <c r="K310" s="51" t="s">
        <v>209</v>
      </c>
      <c r="L310" s="51" t="s">
        <v>538</v>
      </c>
      <c r="M310" s="51" t="s">
        <v>539</v>
      </c>
      <c r="N310" s="51">
        <v>42725</v>
      </c>
      <c r="O310" s="52">
        <v>45694</v>
      </c>
      <c r="P310" s="54">
        <v>104000000</v>
      </c>
      <c r="Q310" s="51" t="s">
        <v>1338</v>
      </c>
      <c r="R310" s="53" t="s">
        <v>81</v>
      </c>
      <c r="S310" s="53" t="s">
        <v>81</v>
      </c>
      <c r="T310" s="53" t="s">
        <v>81</v>
      </c>
      <c r="U310" s="82" t="s">
        <v>2864</v>
      </c>
      <c r="V310" s="55" t="s">
        <v>83</v>
      </c>
      <c r="W310" s="55">
        <v>52759984</v>
      </c>
      <c r="X310" s="51">
        <v>1</v>
      </c>
      <c r="Y310" s="66" t="s">
        <v>84</v>
      </c>
      <c r="Z310" s="83">
        <v>30628</v>
      </c>
      <c r="AA310" s="84" t="s">
        <v>85</v>
      </c>
      <c r="AB310" s="66" t="s">
        <v>1518</v>
      </c>
      <c r="AC310" s="66"/>
      <c r="AD310" s="85" t="s">
        <v>2865</v>
      </c>
      <c r="AE310" s="84">
        <v>3138295378</v>
      </c>
      <c r="AF310" s="66" t="s">
        <v>2866</v>
      </c>
      <c r="AG310" s="64" t="s">
        <v>2867</v>
      </c>
      <c r="AH310" s="86">
        <v>104000000</v>
      </c>
      <c r="AI310" s="66">
        <v>300</v>
      </c>
      <c r="AJ310" s="66" t="s">
        <v>91</v>
      </c>
      <c r="AK310" s="66" t="s">
        <v>1400</v>
      </c>
      <c r="AL310" s="66">
        <f>+VLOOKUP(AK310,LISTAS!$A$921:$C$989,2,0)</f>
        <v>52711247</v>
      </c>
      <c r="AM310" s="66">
        <f>+VLOOKUP(AK310,LISTAS!$A$921:$C$989,3,0)</f>
        <v>2</v>
      </c>
      <c r="AN310" s="65">
        <v>45706</v>
      </c>
      <c r="AO310" s="66">
        <v>36825</v>
      </c>
      <c r="AP310" s="65">
        <v>45707</v>
      </c>
      <c r="AQ310" s="68" t="s">
        <v>93</v>
      </c>
      <c r="AR310" s="181" t="s">
        <v>94</v>
      </c>
      <c r="AS310" s="65">
        <v>45707</v>
      </c>
      <c r="AT310" s="66" t="s">
        <v>163</v>
      </c>
      <c r="AU310" s="66" t="s">
        <v>2868</v>
      </c>
      <c r="AV310" s="65">
        <v>45707</v>
      </c>
      <c r="AW310" s="65">
        <v>45707</v>
      </c>
      <c r="AX310" s="66" t="s">
        <v>97</v>
      </c>
      <c r="AY310" s="65">
        <v>45707</v>
      </c>
      <c r="AZ310" s="66"/>
      <c r="BH310" s="66">
        <f>AI310+BF310</f>
        <v>300</v>
      </c>
      <c r="BI310" s="87">
        <f>+AH310+BG310</f>
        <v>104000000</v>
      </c>
      <c r="BJ310" s="86">
        <f t="shared" si="20"/>
        <v>10400000</v>
      </c>
      <c r="BK310" s="65">
        <v>46009</v>
      </c>
      <c r="BP310" s="67">
        <f>NETWORKDAYS.INTL(E310,AN310,1,Hoja1!C287:C304)-1</f>
        <v>2</v>
      </c>
      <c r="BR310" s="69" t="b">
        <f t="shared" si="18"/>
        <v>0</v>
      </c>
    </row>
    <row r="311" spans="1:70" s="70" customFormat="1" ht="150" customHeight="1">
      <c r="A311" s="62">
        <v>306</v>
      </c>
      <c r="B311" s="63" t="s">
        <v>2869</v>
      </c>
      <c r="C311" s="60" t="s">
        <v>2870</v>
      </c>
      <c r="D311" s="51" t="s">
        <v>2871</v>
      </c>
      <c r="E311" s="52">
        <v>45702</v>
      </c>
      <c r="F311" s="51" t="s">
        <v>73</v>
      </c>
      <c r="G311" s="66" t="s">
        <v>2872</v>
      </c>
      <c r="H311" s="51" t="s">
        <v>74</v>
      </c>
      <c r="I311" s="51" t="s">
        <v>75</v>
      </c>
      <c r="J311" s="51" t="s">
        <v>76</v>
      </c>
      <c r="K311" s="51" t="s">
        <v>183</v>
      </c>
      <c r="L311" s="51" t="s">
        <v>184</v>
      </c>
      <c r="M311" s="51" t="s">
        <v>456</v>
      </c>
      <c r="N311" s="51">
        <v>16925</v>
      </c>
      <c r="O311" s="52">
        <v>45662</v>
      </c>
      <c r="P311" s="54">
        <v>122850000</v>
      </c>
      <c r="Q311" s="51" t="s">
        <v>517</v>
      </c>
      <c r="R311" s="53" t="s">
        <v>81</v>
      </c>
      <c r="S311" s="53" t="s">
        <v>81</v>
      </c>
      <c r="T311" s="53" t="s">
        <v>81</v>
      </c>
      <c r="U311" s="82" t="s">
        <v>2873</v>
      </c>
      <c r="V311" s="55" t="s">
        <v>83</v>
      </c>
      <c r="W311" s="55">
        <v>1049603928</v>
      </c>
      <c r="X311" s="51">
        <v>7</v>
      </c>
      <c r="Y311" s="66" t="s">
        <v>112</v>
      </c>
      <c r="Z311" s="83">
        <v>31627</v>
      </c>
      <c r="AA311" s="84" t="s">
        <v>85</v>
      </c>
      <c r="AB311" s="66" t="s">
        <v>300</v>
      </c>
      <c r="AC311" s="66" t="s">
        <v>445</v>
      </c>
      <c r="AD311" s="85" t="s">
        <v>2874</v>
      </c>
      <c r="AE311" s="84">
        <v>3158773854</v>
      </c>
      <c r="AF311" s="66" t="s">
        <v>2875</v>
      </c>
      <c r="AG311" s="64" t="s">
        <v>2876</v>
      </c>
      <c r="AH311" s="86">
        <v>120900000</v>
      </c>
      <c r="AI311" s="66">
        <v>310</v>
      </c>
      <c r="AJ311" s="66" t="s">
        <v>91</v>
      </c>
      <c r="AK311" s="66" t="s">
        <v>802</v>
      </c>
      <c r="AL311" s="66">
        <f>+VLOOKUP(AK311,LISTAS!$A$921:$C$989,2,0)</f>
        <v>35262244</v>
      </c>
      <c r="AM311" s="66">
        <f>+VLOOKUP(AK311,LISTAS!$A$921:$C$989,3,0)</f>
        <v>1</v>
      </c>
      <c r="AN311" s="65">
        <v>45706</v>
      </c>
      <c r="AO311" s="66">
        <v>37425</v>
      </c>
      <c r="AP311" s="65">
        <v>45707</v>
      </c>
      <c r="AQ311" s="68" t="s">
        <v>93</v>
      </c>
      <c r="AR311" s="181" t="s">
        <v>94</v>
      </c>
      <c r="AS311" s="65">
        <v>45707</v>
      </c>
      <c r="AT311" s="66" t="s">
        <v>95</v>
      </c>
      <c r="AU311" s="66" t="s">
        <v>2877</v>
      </c>
      <c r="AV311" s="65">
        <v>45707</v>
      </c>
      <c r="AW311" s="65">
        <v>45707</v>
      </c>
      <c r="AX311" s="66" t="s">
        <v>97</v>
      </c>
      <c r="AY311" s="65">
        <v>45707</v>
      </c>
      <c r="AZ311" s="66"/>
      <c r="BH311" s="66">
        <f>AI311+BF311</f>
        <v>310</v>
      </c>
      <c r="BI311" s="87">
        <f>+AH311+BG311</f>
        <v>120900000</v>
      </c>
      <c r="BJ311" s="86">
        <f t="shared" si="20"/>
        <v>11700000</v>
      </c>
      <c r="BK311" s="65">
        <v>46019</v>
      </c>
      <c r="BP311" s="67">
        <f>NETWORKDAYS.INTL(E311,AN311,1,Hoja1!C288:C305)-1</f>
        <v>2</v>
      </c>
      <c r="BR311" s="69" t="b">
        <f t="shared" si="18"/>
        <v>0</v>
      </c>
    </row>
    <row r="312" spans="1:70" s="70" customFormat="1" ht="150" customHeight="1">
      <c r="A312" s="62">
        <v>307</v>
      </c>
      <c r="B312" s="63" t="s">
        <v>2878</v>
      </c>
      <c r="C312" s="60" t="s">
        <v>2879</v>
      </c>
      <c r="D312" s="51" t="s">
        <v>2880</v>
      </c>
      <c r="E312" s="52">
        <v>45693</v>
      </c>
      <c r="F312" s="51" t="s">
        <v>73</v>
      </c>
      <c r="G312" s="66" t="s">
        <v>2881</v>
      </c>
      <c r="H312" s="51" t="s">
        <v>74</v>
      </c>
      <c r="I312" s="51" t="s">
        <v>75</v>
      </c>
      <c r="J312" s="51" t="s">
        <v>76</v>
      </c>
      <c r="K312" s="51" t="s">
        <v>298</v>
      </c>
      <c r="L312" s="51" t="s">
        <v>184</v>
      </c>
      <c r="M312" s="51" t="s">
        <v>456</v>
      </c>
      <c r="N312" s="51">
        <v>20825</v>
      </c>
      <c r="O312" s="52">
        <v>45663</v>
      </c>
      <c r="P312" s="54">
        <v>52650000</v>
      </c>
      <c r="Q312" s="51" t="s">
        <v>517</v>
      </c>
      <c r="R312" s="53" t="s">
        <v>81</v>
      </c>
      <c r="S312" s="53" t="s">
        <v>81</v>
      </c>
      <c r="T312" s="53" t="s">
        <v>81</v>
      </c>
      <c r="U312" s="82" t="s">
        <v>2882</v>
      </c>
      <c r="V312" s="55" t="s">
        <v>83</v>
      </c>
      <c r="W312" s="55">
        <v>79480817</v>
      </c>
      <c r="X312" s="51">
        <v>6</v>
      </c>
      <c r="Y312" s="66" t="s">
        <v>112</v>
      </c>
      <c r="Z312" s="83">
        <v>25177</v>
      </c>
      <c r="AA312" s="84" t="s">
        <v>85</v>
      </c>
      <c r="AB312" s="66" t="s">
        <v>2883</v>
      </c>
      <c r="AC312" s="66"/>
      <c r="AD312" s="85" t="s">
        <v>2884</v>
      </c>
      <c r="AE312" s="84">
        <v>3105615938</v>
      </c>
      <c r="AF312" s="66" t="s">
        <v>2885</v>
      </c>
      <c r="AG312" s="64" t="s">
        <v>2886</v>
      </c>
      <c r="AH312" s="86">
        <v>52650000</v>
      </c>
      <c r="AI312" s="66">
        <v>270</v>
      </c>
      <c r="AJ312" s="66" t="s">
        <v>91</v>
      </c>
      <c r="AK312" s="66" t="s">
        <v>883</v>
      </c>
      <c r="AL312" s="66">
        <f>+VLOOKUP(AK312,LISTAS!$A$921:$C$989,2,0)</f>
        <v>52886876</v>
      </c>
      <c r="AM312" s="66">
        <f>+VLOOKUP(AK312,LISTAS!$A$921:$C$989,3,0)</f>
        <v>6</v>
      </c>
      <c r="AN312" s="65">
        <v>45706</v>
      </c>
      <c r="AO312" s="66">
        <v>36525</v>
      </c>
      <c r="AP312" s="65">
        <v>45707</v>
      </c>
      <c r="AQ312" s="68" t="s">
        <v>93</v>
      </c>
      <c r="AR312" s="181" t="s">
        <v>94</v>
      </c>
      <c r="AS312" s="65">
        <v>45707</v>
      </c>
      <c r="AT312" s="66" t="s">
        <v>95</v>
      </c>
      <c r="AU312" s="66" t="s">
        <v>2887</v>
      </c>
      <c r="AV312" s="65">
        <v>45707</v>
      </c>
      <c r="AW312" s="65">
        <v>45708</v>
      </c>
      <c r="AX312" s="66" t="s">
        <v>97</v>
      </c>
      <c r="AY312" s="65">
        <v>45708</v>
      </c>
      <c r="AZ312" s="66"/>
      <c r="BH312" s="66">
        <f>AI312+BF312</f>
        <v>270</v>
      </c>
      <c r="BI312" s="87">
        <f>+AH312+BG312</f>
        <v>52650000</v>
      </c>
      <c r="BJ312" s="86">
        <f t="shared" si="20"/>
        <v>5850000</v>
      </c>
      <c r="BK312" s="65">
        <v>45980</v>
      </c>
      <c r="BP312" s="67">
        <f>NETWORKDAYS.INTL(E312,AN312,1,Hoja1!C289:C306)-1</f>
        <v>9</v>
      </c>
      <c r="BQ312" s="70" t="s">
        <v>953</v>
      </c>
      <c r="BR312" s="69" t="b">
        <f t="shared" si="18"/>
        <v>0</v>
      </c>
    </row>
    <row r="313" spans="1:70" s="70" customFormat="1" ht="150" customHeight="1">
      <c r="A313" s="62">
        <v>308</v>
      </c>
      <c r="B313" s="63" t="s">
        <v>2888</v>
      </c>
      <c r="C313" s="60" t="s">
        <v>2889</v>
      </c>
      <c r="D313" s="51" t="s">
        <v>2890</v>
      </c>
      <c r="E313" s="52">
        <v>45695</v>
      </c>
      <c r="F313" s="51" t="s">
        <v>73</v>
      </c>
      <c r="G313" s="66" t="s">
        <v>2881</v>
      </c>
      <c r="H313" s="51" t="s">
        <v>74</v>
      </c>
      <c r="I313" s="51" t="s">
        <v>75</v>
      </c>
      <c r="J313" s="51" t="s">
        <v>76</v>
      </c>
      <c r="K313" s="51" t="s">
        <v>209</v>
      </c>
      <c r="L313" s="51" t="s">
        <v>184</v>
      </c>
      <c r="M313" s="51" t="s">
        <v>456</v>
      </c>
      <c r="N313" s="51">
        <v>40625</v>
      </c>
      <c r="O313" s="52">
        <v>45663</v>
      </c>
      <c r="P313" s="54">
        <v>52650000</v>
      </c>
      <c r="Q313" s="51" t="s">
        <v>517</v>
      </c>
      <c r="R313" s="53" t="s">
        <v>81</v>
      </c>
      <c r="S313" s="53" t="s">
        <v>81</v>
      </c>
      <c r="T313" s="53" t="s">
        <v>81</v>
      </c>
      <c r="U313" s="82" t="s">
        <v>2891</v>
      </c>
      <c r="V313" s="55" t="s">
        <v>83</v>
      </c>
      <c r="W313" s="55">
        <v>1077144434</v>
      </c>
      <c r="X313" s="51">
        <v>2</v>
      </c>
      <c r="Y313" s="66" t="s">
        <v>112</v>
      </c>
      <c r="Z313" s="83">
        <v>32629</v>
      </c>
      <c r="AA313" s="84" t="s">
        <v>85</v>
      </c>
      <c r="AB313" s="66" t="s">
        <v>2158</v>
      </c>
      <c r="AC313" s="66"/>
      <c r="AD313" s="85" t="s">
        <v>2892</v>
      </c>
      <c r="AE313" s="84">
        <v>3105524655</v>
      </c>
      <c r="AF313" s="66" t="s">
        <v>2893</v>
      </c>
      <c r="AG313" s="64" t="s">
        <v>2894</v>
      </c>
      <c r="AH313" s="86">
        <v>52650000</v>
      </c>
      <c r="AI313" s="66">
        <v>270</v>
      </c>
      <c r="AJ313" s="66" t="s">
        <v>91</v>
      </c>
      <c r="AK313" s="66" t="s">
        <v>883</v>
      </c>
      <c r="AL313" s="66">
        <f>+VLOOKUP(AK313,LISTAS!$A$921:$C$989,2,0)</f>
        <v>52886876</v>
      </c>
      <c r="AM313" s="66">
        <f>+VLOOKUP(AK313,LISTAS!$A$921:$C$989,3,0)</f>
        <v>6</v>
      </c>
      <c r="AN313" s="65">
        <v>45706</v>
      </c>
      <c r="AO313" s="66">
        <v>37025</v>
      </c>
      <c r="AP313" s="65">
        <v>45707</v>
      </c>
      <c r="AQ313" s="68" t="s">
        <v>93</v>
      </c>
      <c r="AR313" s="181" t="s">
        <v>94</v>
      </c>
      <c r="AS313" s="65">
        <v>45707</v>
      </c>
      <c r="AT313" s="66" t="s">
        <v>95</v>
      </c>
      <c r="AU313" s="66" t="s">
        <v>2895</v>
      </c>
      <c r="AV313" s="65">
        <v>45707</v>
      </c>
      <c r="AW313" s="65">
        <v>45709</v>
      </c>
      <c r="AX313" s="66" t="s">
        <v>97</v>
      </c>
      <c r="AY313" s="65">
        <v>45709</v>
      </c>
      <c r="AZ313" s="66"/>
      <c r="BH313" s="66">
        <f>AI313+BF313</f>
        <v>270</v>
      </c>
      <c r="BI313" s="87">
        <f>+AH313+BG313</f>
        <v>52650000</v>
      </c>
      <c r="BJ313" s="86">
        <f t="shared" si="20"/>
        <v>5850000</v>
      </c>
      <c r="BK313" s="65">
        <v>45981</v>
      </c>
      <c r="BP313" s="67">
        <f>NETWORKDAYS.INTL(E313,AN313,1,Hoja1!C290:C307)-1</f>
        <v>7</v>
      </c>
      <c r="BQ313" s="70" t="s">
        <v>953</v>
      </c>
      <c r="BR313" s="69" t="b">
        <f t="shared" si="18"/>
        <v>0</v>
      </c>
    </row>
    <row r="314" spans="1:70" s="70" customFormat="1" ht="150" customHeight="1">
      <c r="A314" s="62">
        <v>309</v>
      </c>
      <c r="B314" s="63" t="s">
        <v>2896</v>
      </c>
      <c r="C314" s="60" t="s">
        <v>2897</v>
      </c>
      <c r="D314" s="51" t="s">
        <v>2898</v>
      </c>
      <c r="E314" s="52">
        <v>45695</v>
      </c>
      <c r="F314" s="51" t="s">
        <v>73</v>
      </c>
      <c r="G314" s="66" t="s">
        <v>2881</v>
      </c>
      <c r="H314" s="51" t="s">
        <v>74</v>
      </c>
      <c r="I314" s="51" t="s">
        <v>75</v>
      </c>
      <c r="J314" s="51" t="s">
        <v>76</v>
      </c>
      <c r="K314" s="51" t="s">
        <v>248</v>
      </c>
      <c r="L314" s="51" t="s">
        <v>184</v>
      </c>
      <c r="M314" s="51" t="s">
        <v>456</v>
      </c>
      <c r="N314" s="51">
        <v>39725</v>
      </c>
      <c r="O314" s="52">
        <v>45663</v>
      </c>
      <c r="P314" s="54">
        <v>52650000</v>
      </c>
      <c r="Q314" s="51" t="s">
        <v>517</v>
      </c>
      <c r="R314" s="53" t="s">
        <v>81</v>
      </c>
      <c r="S314" s="53" t="s">
        <v>81</v>
      </c>
      <c r="T314" s="53" t="s">
        <v>81</v>
      </c>
      <c r="U314" s="82" t="s">
        <v>2899</v>
      </c>
      <c r="V314" s="55" t="s">
        <v>83</v>
      </c>
      <c r="W314" s="55">
        <v>79064841</v>
      </c>
      <c r="X314" s="51">
        <v>1</v>
      </c>
      <c r="Y314" s="66" t="s">
        <v>112</v>
      </c>
      <c r="Z314" s="83">
        <v>28932</v>
      </c>
      <c r="AA314" s="84" t="s">
        <v>85</v>
      </c>
      <c r="AB314" s="66" t="s">
        <v>700</v>
      </c>
      <c r="AC314" s="66"/>
      <c r="AD314" s="85" t="s">
        <v>2900</v>
      </c>
      <c r="AE314" s="84" t="s">
        <v>2901</v>
      </c>
      <c r="AF314" s="66" t="s">
        <v>2902</v>
      </c>
      <c r="AG314" s="64" t="s">
        <v>2903</v>
      </c>
      <c r="AH314" s="86">
        <v>52650000</v>
      </c>
      <c r="AI314" s="66">
        <v>270</v>
      </c>
      <c r="AJ314" s="66" t="s">
        <v>91</v>
      </c>
      <c r="AK314" s="66" t="s">
        <v>883</v>
      </c>
      <c r="AL314" s="66">
        <f>+VLOOKUP(AK314,LISTAS!$A$921:$C$989,2,0)</f>
        <v>52886876</v>
      </c>
      <c r="AM314" s="66">
        <f>+VLOOKUP(AK314,LISTAS!$A$921:$C$989,3,0)</f>
        <v>6</v>
      </c>
      <c r="AN314" s="65">
        <v>45706</v>
      </c>
      <c r="AO314" s="66">
        <v>38025</v>
      </c>
      <c r="AP314" s="65">
        <v>45708</v>
      </c>
      <c r="AQ314" s="68" t="s">
        <v>93</v>
      </c>
      <c r="AR314" s="181" t="s">
        <v>94</v>
      </c>
      <c r="AS314" s="65">
        <v>45707</v>
      </c>
      <c r="AT314" s="66" t="s">
        <v>95</v>
      </c>
      <c r="AU314" s="66" t="s">
        <v>2904</v>
      </c>
      <c r="AV314" s="65">
        <v>45707</v>
      </c>
      <c r="AW314" s="65">
        <v>45707</v>
      </c>
      <c r="AX314" s="66" t="s">
        <v>97</v>
      </c>
      <c r="AY314" s="65">
        <v>45708</v>
      </c>
      <c r="AZ314" s="66"/>
      <c r="BH314" s="66">
        <f>AI314+BF314</f>
        <v>270</v>
      </c>
      <c r="BI314" s="87">
        <f>+AH314+BG314</f>
        <v>52650000</v>
      </c>
      <c r="BJ314" s="86">
        <f t="shared" si="20"/>
        <v>5850000</v>
      </c>
      <c r="BK314" s="65">
        <v>45980</v>
      </c>
      <c r="BP314" s="67">
        <f>NETWORKDAYS.INTL(E314,AN314,1,Hoja1!C291:C308)-1</f>
        <v>7</v>
      </c>
      <c r="BQ314" s="70" t="s">
        <v>953</v>
      </c>
      <c r="BR314" s="69" t="b">
        <f t="shared" si="18"/>
        <v>0</v>
      </c>
    </row>
    <row r="315" spans="1:70" s="70" customFormat="1" ht="150" customHeight="1">
      <c r="A315" s="62">
        <v>310</v>
      </c>
      <c r="B315" s="63" t="s">
        <v>2905</v>
      </c>
      <c r="C315" s="60" t="s">
        <v>2906</v>
      </c>
      <c r="D315" s="51" t="s">
        <v>2907</v>
      </c>
      <c r="E315" s="52">
        <v>45700</v>
      </c>
      <c r="F315" s="51" t="s">
        <v>73</v>
      </c>
      <c r="G315" s="66">
        <v>81112002</v>
      </c>
      <c r="H315" s="51" t="s">
        <v>74</v>
      </c>
      <c r="I315" s="51" t="s">
        <v>75</v>
      </c>
      <c r="J315" s="51" t="s">
        <v>76</v>
      </c>
      <c r="K315" s="51" t="s">
        <v>248</v>
      </c>
      <c r="L315" s="51" t="s">
        <v>184</v>
      </c>
      <c r="M315" s="51" t="s">
        <v>185</v>
      </c>
      <c r="N315" s="51">
        <v>35525</v>
      </c>
      <c r="O315" s="52">
        <v>45663</v>
      </c>
      <c r="P315" s="54">
        <v>84500000</v>
      </c>
      <c r="Q315" s="51" t="s">
        <v>750</v>
      </c>
      <c r="R315" s="53" t="s">
        <v>81</v>
      </c>
      <c r="S315" s="53" t="s">
        <v>81</v>
      </c>
      <c r="T315" s="53" t="s">
        <v>81</v>
      </c>
      <c r="U315" s="82" t="s">
        <v>2908</v>
      </c>
      <c r="V315" s="55" t="s">
        <v>83</v>
      </c>
      <c r="W315" s="55">
        <v>80792630</v>
      </c>
      <c r="X315" s="51">
        <v>9</v>
      </c>
      <c r="Y315" s="66" t="s">
        <v>112</v>
      </c>
      <c r="Z315" s="83">
        <v>30707</v>
      </c>
      <c r="AA315" s="84" t="s">
        <v>85</v>
      </c>
      <c r="AB315" s="66" t="s">
        <v>1518</v>
      </c>
      <c r="AC315" s="66" t="s">
        <v>2909</v>
      </c>
      <c r="AD315" s="85" t="s">
        <v>2910</v>
      </c>
      <c r="AE315" s="84">
        <v>3103254516</v>
      </c>
      <c r="AF315" s="66" t="s">
        <v>2911</v>
      </c>
      <c r="AG315" s="64" t="s">
        <v>2912</v>
      </c>
      <c r="AH315" s="86">
        <v>84500000</v>
      </c>
      <c r="AI315" s="66">
        <v>300</v>
      </c>
      <c r="AJ315" s="66" t="s">
        <v>91</v>
      </c>
      <c r="AK315" s="66" t="s">
        <v>1930</v>
      </c>
      <c r="AL315" s="66">
        <f>+VLOOKUP(AK315,LISTAS!$A$921:$C$989,2,0)</f>
        <v>1032412499</v>
      </c>
      <c r="AM315" s="66">
        <f>+VLOOKUP(AK315,LISTAS!$A$921:$C$989,3,0)</f>
        <v>7</v>
      </c>
      <c r="AN315" s="65">
        <v>45706</v>
      </c>
      <c r="AO315" s="66">
        <v>38125</v>
      </c>
      <c r="AP315" s="65">
        <v>45708</v>
      </c>
      <c r="AQ315" s="68" t="s">
        <v>93</v>
      </c>
      <c r="AR315" s="181" t="s">
        <v>194</v>
      </c>
      <c r="AS315" s="65">
        <v>45707</v>
      </c>
      <c r="AT315" s="66" t="s">
        <v>95</v>
      </c>
      <c r="AU315" s="66" t="s">
        <v>2913</v>
      </c>
      <c r="AV315" s="65">
        <v>45707</v>
      </c>
      <c r="AW315" s="65">
        <v>45708</v>
      </c>
      <c r="AX315" s="66" t="s">
        <v>97</v>
      </c>
      <c r="AY315" s="65">
        <v>45708</v>
      </c>
      <c r="AZ315" s="66"/>
      <c r="BH315" s="66">
        <f>AI315+BF315</f>
        <v>300</v>
      </c>
      <c r="BI315" s="87">
        <f>+AH315+BG315</f>
        <v>84500000</v>
      </c>
      <c r="BJ315" s="86">
        <f t="shared" si="20"/>
        <v>8450000</v>
      </c>
      <c r="BK315" s="65">
        <v>46010</v>
      </c>
      <c r="BP315" s="67">
        <f>NETWORKDAYS.INTL(E315,AN315,1,Hoja1!C292:C309)-1</f>
        <v>4</v>
      </c>
      <c r="BR315" s="69" t="b">
        <f t="shared" si="18"/>
        <v>0</v>
      </c>
    </row>
    <row r="316" spans="1:70" s="70" customFormat="1" ht="150" customHeight="1">
      <c r="A316" s="62">
        <v>311</v>
      </c>
      <c r="B316" s="63" t="s">
        <v>2914</v>
      </c>
      <c r="C316" s="60" t="s">
        <v>2915</v>
      </c>
      <c r="D316" s="51" t="s">
        <v>2916</v>
      </c>
      <c r="E316" s="52">
        <v>45700</v>
      </c>
      <c r="F316" s="51" t="s">
        <v>73</v>
      </c>
      <c r="G316" s="66">
        <v>70131700</v>
      </c>
      <c r="H316" s="51" t="s">
        <v>74</v>
      </c>
      <c r="I316" s="51" t="s">
        <v>75</v>
      </c>
      <c r="J316" s="51" t="s">
        <v>76</v>
      </c>
      <c r="K316" s="51" t="s">
        <v>209</v>
      </c>
      <c r="L316" s="51" t="s">
        <v>538</v>
      </c>
      <c r="M316" s="51" t="s">
        <v>539</v>
      </c>
      <c r="N316" s="51">
        <v>42525</v>
      </c>
      <c r="O316" s="52">
        <v>45692</v>
      </c>
      <c r="P316" s="54">
        <v>123500000</v>
      </c>
      <c r="Q316" s="51" t="s">
        <v>1338</v>
      </c>
      <c r="R316" s="53" t="s">
        <v>81</v>
      </c>
      <c r="S316" s="53" t="s">
        <v>81</v>
      </c>
      <c r="T316" s="53" t="s">
        <v>81</v>
      </c>
      <c r="U316" s="82" t="s">
        <v>2917</v>
      </c>
      <c r="V316" s="55" t="s">
        <v>83</v>
      </c>
      <c r="W316" s="55">
        <v>41715045</v>
      </c>
      <c r="X316" s="51">
        <v>1</v>
      </c>
      <c r="Y316" s="66" t="s">
        <v>84</v>
      </c>
      <c r="Z316" s="83">
        <v>20814</v>
      </c>
      <c r="AA316" s="84" t="s">
        <v>85</v>
      </c>
      <c r="AB316" s="66" t="s">
        <v>542</v>
      </c>
      <c r="AC316" s="66"/>
      <c r="AD316" s="85" t="s">
        <v>2918</v>
      </c>
      <c r="AE316" s="84">
        <v>3504757172</v>
      </c>
      <c r="AF316" s="66" t="s">
        <v>2919</v>
      </c>
      <c r="AG316" s="64" t="s">
        <v>2920</v>
      </c>
      <c r="AH316" s="86">
        <v>123500000</v>
      </c>
      <c r="AI316" s="66">
        <v>300</v>
      </c>
      <c r="AJ316" s="66" t="s">
        <v>91</v>
      </c>
      <c r="AK316" s="66" t="s">
        <v>1400</v>
      </c>
      <c r="AL316" s="66">
        <f>+VLOOKUP(AK316,LISTAS!$A$921:$C$989,2,0)</f>
        <v>52711247</v>
      </c>
      <c r="AM316" s="66">
        <f>+VLOOKUP(AK316,LISTAS!$A$921:$C$989,3,0)</f>
        <v>2</v>
      </c>
      <c r="AN316" s="65">
        <v>45706</v>
      </c>
      <c r="AO316" s="66">
        <v>36925</v>
      </c>
      <c r="AP316" s="65">
        <v>45707</v>
      </c>
      <c r="AQ316" s="68" t="s">
        <v>93</v>
      </c>
      <c r="AR316" s="181" t="s">
        <v>94</v>
      </c>
      <c r="AS316" s="65">
        <v>45707</v>
      </c>
      <c r="AT316" s="66" t="s">
        <v>95</v>
      </c>
      <c r="AU316" s="66" t="s">
        <v>2921</v>
      </c>
      <c r="AV316" s="65">
        <v>45707</v>
      </c>
      <c r="AW316" s="65">
        <v>45708</v>
      </c>
      <c r="AX316" s="66" t="s">
        <v>97</v>
      </c>
      <c r="AY316" s="65">
        <v>45708</v>
      </c>
      <c r="AZ316" s="66"/>
      <c r="BH316" s="66">
        <f>AI316+BF316</f>
        <v>300</v>
      </c>
      <c r="BI316" s="87">
        <f>+AH316+BG316</f>
        <v>123500000</v>
      </c>
      <c r="BJ316" s="86">
        <f t="shared" si="20"/>
        <v>12350000</v>
      </c>
      <c r="BK316" s="65">
        <v>46010</v>
      </c>
      <c r="BP316" s="67">
        <f>NETWORKDAYS.INTL(E316,AN316,1,Hoja1!C293:C310)-1</f>
        <v>4</v>
      </c>
      <c r="BR316" s="69" t="b">
        <f t="shared" si="18"/>
        <v>1</v>
      </c>
    </row>
    <row r="317" spans="1:70" s="70" customFormat="1" ht="150" customHeight="1">
      <c r="A317" s="62">
        <v>312</v>
      </c>
      <c r="B317" s="63" t="s">
        <v>2922</v>
      </c>
      <c r="C317" s="60" t="s">
        <v>2923</v>
      </c>
      <c r="D317" s="51" t="s">
        <v>2924</v>
      </c>
      <c r="E317" s="52">
        <v>45700</v>
      </c>
      <c r="F317" s="51" t="s">
        <v>73</v>
      </c>
      <c r="G317" s="66">
        <v>70131700</v>
      </c>
      <c r="H317" s="51" t="s">
        <v>74</v>
      </c>
      <c r="I317" s="51" t="s">
        <v>75</v>
      </c>
      <c r="J317" s="51" t="s">
        <v>76</v>
      </c>
      <c r="K317" s="51" t="s">
        <v>209</v>
      </c>
      <c r="L317" s="51" t="s">
        <v>538</v>
      </c>
      <c r="M317" s="51" t="s">
        <v>539</v>
      </c>
      <c r="N317" s="51">
        <v>42825</v>
      </c>
      <c r="O317" s="52">
        <v>45694</v>
      </c>
      <c r="P317" s="54">
        <v>126381667</v>
      </c>
      <c r="Q317" s="51" t="s">
        <v>1338</v>
      </c>
      <c r="R317" s="53" t="s">
        <v>81</v>
      </c>
      <c r="S317" s="53" t="s">
        <v>81</v>
      </c>
      <c r="T317" s="53" t="s">
        <v>81</v>
      </c>
      <c r="U317" s="82" t="s">
        <v>2925</v>
      </c>
      <c r="V317" s="55" t="s">
        <v>83</v>
      </c>
      <c r="W317" s="55">
        <v>11347661</v>
      </c>
      <c r="X317" s="51">
        <v>9</v>
      </c>
      <c r="Y317" s="66" t="s">
        <v>112</v>
      </c>
      <c r="Z317" s="83">
        <v>25988</v>
      </c>
      <c r="AA317" s="84" t="s">
        <v>85</v>
      </c>
      <c r="AB317" s="66" t="s">
        <v>2926</v>
      </c>
      <c r="AC317" s="66" t="s">
        <v>2927</v>
      </c>
      <c r="AD317" s="85" t="s">
        <v>2928</v>
      </c>
      <c r="AE317" s="84">
        <v>3008353406</v>
      </c>
      <c r="AF317" s="66" t="s">
        <v>2929</v>
      </c>
      <c r="AG317" s="64" t="s">
        <v>2930</v>
      </c>
      <c r="AH317" s="86">
        <v>126381667</v>
      </c>
      <c r="AI317" s="66">
        <v>307</v>
      </c>
      <c r="AJ317" s="66" t="s">
        <v>91</v>
      </c>
      <c r="AK317" s="66" t="s">
        <v>1400</v>
      </c>
      <c r="AL317" s="66">
        <f>+VLOOKUP(AK317,LISTAS!$A$921:$C$989,2,0)</f>
        <v>52711247</v>
      </c>
      <c r="AM317" s="66">
        <f>+VLOOKUP(AK317,LISTAS!$A$921:$C$989,3,0)</f>
        <v>2</v>
      </c>
      <c r="AN317" s="65">
        <v>45706</v>
      </c>
      <c r="AO317" s="66">
        <v>37125</v>
      </c>
      <c r="AP317" s="65">
        <v>45707</v>
      </c>
      <c r="AQ317" s="68" t="s">
        <v>93</v>
      </c>
      <c r="AR317" s="181" t="s">
        <v>94</v>
      </c>
      <c r="AS317" s="65">
        <v>45707</v>
      </c>
      <c r="AT317" s="66" t="s">
        <v>95</v>
      </c>
      <c r="AU317" s="66" t="s">
        <v>2931</v>
      </c>
      <c r="AV317" s="65">
        <v>45707</v>
      </c>
      <c r="AW317" s="65">
        <v>45707</v>
      </c>
      <c r="AX317" s="66" t="s">
        <v>97</v>
      </c>
      <c r="AY317" s="65">
        <v>45707</v>
      </c>
      <c r="AZ317" s="66"/>
      <c r="BH317" s="66">
        <f>AI317+BF317</f>
        <v>307</v>
      </c>
      <c r="BI317" s="87">
        <f>+AH317+BG317</f>
        <v>126381667</v>
      </c>
      <c r="BJ317" s="86">
        <f t="shared" si="20"/>
        <v>12350000.03257329</v>
      </c>
      <c r="BK317" s="65">
        <v>46016</v>
      </c>
      <c r="BP317" s="67">
        <f>NETWORKDAYS.INTL(E317,AN317,1,Hoja1!C294:C311)-1</f>
        <v>4</v>
      </c>
      <c r="BR317" s="69" t="b">
        <f t="shared" si="18"/>
        <v>1</v>
      </c>
    </row>
    <row r="318" spans="1:70" s="70" customFormat="1" ht="150" customHeight="1">
      <c r="A318" s="62">
        <v>313</v>
      </c>
      <c r="B318" s="63" t="s">
        <v>2932</v>
      </c>
      <c r="C318" s="60" t="s">
        <v>2933</v>
      </c>
      <c r="D318" s="51" t="s">
        <v>2934</v>
      </c>
      <c r="E318" s="52">
        <v>45702</v>
      </c>
      <c r="F318" s="51" t="s">
        <v>73</v>
      </c>
      <c r="G318" s="66" t="s">
        <v>2881</v>
      </c>
      <c r="H318" s="51" t="s">
        <v>74</v>
      </c>
      <c r="I318" s="51" t="s">
        <v>75</v>
      </c>
      <c r="J318" s="51" t="s">
        <v>76</v>
      </c>
      <c r="K318" s="51" t="s">
        <v>183</v>
      </c>
      <c r="L318" s="51" t="s">
        <v>184</v>
      </c>
      <c r="M318" s="51" t="s">
        <v>456</v>
      </c>
      <c r="N318" s="51">
        <v>35125</v>
      </c>
      <c r="O318" s="52">
        <v>45663</v>
      </c>
      <c r="P318" s="54">
        <v>58500000</v>
      </c>
      <c r="Q318" s="51" t="s">
        <v>517</v>
      </c>
      <c r="R318" s="53" t="s">
        <v>81</v>
      </c>
      <c r="S318" s="53" t="s">
        <v>81</v>
      </c>
      <c r="T318" s="53" t="s">
        <v>81</v>
      </c>
      <c r="U318" s="82" t="s">
        <v>2935</v>
      </c>
      <c r="V318" s="55" t="s">
        <v>83</v>
      </c>
      <c r="W318" s="55">
        <v>83169539</v>
      </c>
      <c r="X318" s="51">
        <v>6</v>
      </c>
      <c r="Y318" s="66" t="s">
        <v>112</v>
      </c>
      <c r="Z318" s="83">
        <v>30272</v>
      </c>
      <c r="AA318" s="84" t="s">
        <v>85</v>
      </c>
      <c r="AB318" s="66" t="s">
        <v>86</v>
      </c>
      <c r="AC318" s="66"/>
      <c r="AD318" s="85" t="s">
        <v>2936</v>
      </c>
      <c r="AE318" s="84">
        <v>3112136606</v>
      </c>
      <c r="AF318" s="66" t="s">
        <v>2937</v>
      </c>
      <c r="AG318" s="64" t="s">
        <v>2938</v>
      </c>
      <c r="AH318" s="86">
        <v>58500000</v>
      </c>
      <c r="AI318" s="66">
        <v>300</v>
      </c>
      <c r="AJ318" s="66" t="s">
        <v>91</v>
      </c>
      <c r="AK318" s="66" t="s">
        <v>883</v>
      </c>
      <c r="AL318" s="66">
        <f>+VLOOKUP(AK318,LISTAS!$A$921:$C$989,2,0)</f>
        <v>52886876</v>
      </c>
      <c r="AM318" s="66">
        <f>+VLOOKUP(AK318,LISTAS!$A$921:$C$989,3,0)</f>
        <v>6</v>
      </c>
      <c r="AN318" s="65">
        <v>45706</v>
      </c>
      <c r="AO318" s="66">
        <v>37325</v>
      </c>
      <c r="AP318" s="65">
        <v>45707</v>
      </c>
      <c r="AQ318" s="68" t="s">
        <v>93</v>
      </c>
      <c r="AR318" s="181" t="s">
        <v>94</v>
      </c>
      <c r="AS318" s="65">
        <v>45699</v>
      </c>
      <c r="AT318" s="66" t="s">
        <v>95</v>
      </c>
      <c r="AU318" s="66" t="s">
        <v>2939</v>
      </c>
      <c r="AV318" s="65">
        <v>45707</v>
      </c>
      <c r="AW318" s="65">
        <v>45707</v>
      </c>
      <c r="AX318" s="66" t="s">
        <v>97</v>
      </c>
      <c r="AY318" s="65">
        <v>45707</v>
      </c>
      <c r="AZ318" s="66"/>
      <c r="BH318" s="66">
        <f>AI318+BF318</f>
        <v>300</v>
      </c>
      <c r="BI318" s="87">
        <f>+AH318+BG318</f>
        <v>58500000</v>
      </c>
      <c r="BJ318" s="86">
        <f>+BI318/(BH318/30)</f>
        <v>5850000</v>
      </c>
      <c r="BK318" s="65">
        <v>46009</v>
      </c>
      <c r="BP318" s="67">
        <f>NETWORKDAYS.INTL(E318,AN318,1,Hoja1!C298:C315)-1</f>
        <v>2</v>
      </c>
      <c r="BR318" s="69" t="b">
        <f t="shared" si="18"/>
        <v>0</v>
      </c>
    </row>
    <row r="319" spans="1:70" s="70" customFormat="1" ht="150" customHeight="1">
      <c r="A319" s="62">
        <v>314</v>
      </c>
      <c r="B319" s="63" t="s">
        <v>2940</v>
      </c>
      <c r="C319" s="60" t="s">
        <v>2941</v>
      </c>
      <c r="D319" s="51" t="s">
        <v>2942</v>
      </c>
      <c r="E319" s="52">
        <v>45702</v>
      </c>
      <c r="F319" s="51" t="s">
        <v>73</v>
      </c>
      <c r="G319" s="66" t="s">
        <v>2943</v>
      </c>
      <c r="H319" s="51" t="s">
        <v>74</v>
      </c>
      <c r="I319" s="51" t="s">
        <v>75</v>
      </c>
      <c r="J319" s="51" t="s">
        <v>76</v>
      </c>
      <c r="K319" s="51" t="s">
        <v>183</v>
      </c>
      <c r="L319" s="51" t="s">
        <v>184</v>
      </c>
      <c r="M319" s="51" t="s">
        <v>456</v>
      </c>
      <c r="N319" s="51">
        <v>37225</v>
      </c>
      <c r="O319" s="52">
        <v>45663</v>
      </c>
      <c r="P319" s="54">
        <v>58500000</v>
      </c>
      <c r="Q319" s="51" t="s">
        <v>517</v>
      </c>
      <c r="R319" s="53" t="s">
        <v>81</v>
      </c>
      <c r="S319" s="53" t="s">
        <v>81</v>
      </c>
      <c r="T319" s="53" t="s">
        <v>81</v>
      </c>
      <c r="U319" s="82" t="s">
        <v>2944</v>
      </c>
      <c r="V319" s="55" t="s">
        <v>83</v>
      </c>
      <c r="W319" s="55">
        <v>98527213</v>
      </c>
      <c r="X319" s="51">
        <v>1</v>
      </c>
      <c r="Y319" s="66" t="s">
        <v>112</v>
      </c>
      <c r="Z319" s="83">
        <v>25257</v>
      </c>
      <c r="AA319" s="84" t="s">
        <v>85</v>
      </c>
      <c r="AB319" s="66" t="s">
        <v>2945</v>
      </c>
      <c r="AC319" s="66"/>
      <c r="AD319" s="85" t="s">
        <v>2946</v>
      </c>
      <c r="AE319" s="84">
        <v>3177067741</v>
      </c>
      <c r="AF319" s="66" t="s">
        <v>2947</v>
      </c>
      <c r="AG319" s="64" t="s">
        <v>2948</v>
      </c>
      <c r="AH319" s="86">
        <v>58500000</v>
      </c>
      <c r="AI319" s="66">
        <v>300</v>
      </c>
      <c r="AJ319" s="66" t="s">
        <v>91</v>
      </c>
      <c r="AK319" s="66" t="s">
        <v>883</v>
      </c>
      <c r="AL319" s="66">
        <f>+VLOOKUP(AK319,LISTAS!$A$921:$C$989,2,0)</f>
        <v>52886876</v>
      </c>
      <c r="AM319" s="66">
        <f>+VLOOKUP(AK319,LISTAS!$A$921:$C$989,3,0)</f>
        <v>6</v>
      </c>
      <c r="AN319" s="65">
        <v>45706</v>
      </c>
      <c r="AO319" s="66">
        <v>37225</v>
      </c>
      <c r="AP319" s="65">
        <v>45707</v>
      </c>
      <c r="AQ319" s="68" t="s">
        <v>93</v>
      </c>
      <c r="AR319" s="181" t="s">
        <v>194</v>
      </c>
      <c r="AS319" s="65">
        <v>45708</v>
      </c>
      <c r="AT319" s="66" t="s">
        <v>95</v>
      </c>
      <c r="AU319" s="66" t="s">
        <v>2949</v>
      </c>
      <c r="AV319" s="65">
        <v>45707</v>
      </c>
      <c r="AW319" s="65">
        <v>45708</v>
      </c>
      <c r="AX319" s="66" t="s">
        <v>97</v>
      </c>
      <c r="AY319" s="65">
        <v>45708</v>
      </c>
      <c r="AZ319" s="66"/>
      <c r="BH319" s="66">
        <f>AI319+BF319</f>
        <v>300</v>
      </c>
      <c r="BI319" s="87">
        <f>+AH319+BG319</f>
        <v>58500000</v>
      </c>
      <c r="BJ319" s="86">
        <f>+BI319/(BH319/30)</f>
        <v>5850000</v>
      </c>
      <c r="BK319" s="65">
        <v>46010</v>
      </c>
      <c r="BP319" s="67">
        <f>NETWORKDAYS.INTL(E319,AN319,1,Hoja1!C301:C318)-1</f>
        <v>2</v>
      </c>
      <c r="BR319" s="69" t="b">
        <f t="shared" si="18"/>
        <v>0</v>
      </c>
    </row>
    <row r="320" spans="1:70" s="70" customFormat="1" ht="150" customHeight="1">
      <c r="A320" s="62">
        <v>315</v>
      </c>
      <c r="B320" s="63" t="s">
        <v>2950</v>
      </c>
      <c r="C320" s="60" t="s">
        <v>2951</v>
      </c>
      <c r="D320" s="51" t="s">
        <v>2952</v>
      </c>
      <c r="E320" s="52">
        <v>45701</v>
      </c>
      <c r="F320" s="51" t="s">
        <v>73</v>
      </c>
      <c r="G320" s="66">
        <v>70131700</v>
      </c>
      <c r="H320" s="51" t="s">
        <v>74</v>
      </c>
      <c r="I320" s="51" t="s">
        <v>75</v>
      </c>
      <c r="J320" s="51" t="s">
        <v>76</v>
      </c>
      <c r="K320" s="51" t="s">
        <v>298</v>
      </c>
      <c r="L320" s="51" t="s">
        <v>855</v>
      </c>
      <c r="M320" s="51" t="s">
        <v>856</v>
      </c>
      <c r="N320" s="51">
        <v>32025</v>
      </c>
      <c r="O320" s="52">
        <v>45663</v>
      </c>
      <c r="P320" s="54">
        <v>110500000</v>
      </c>
      <c r="Q320" s="51" t="s">
        <v>1476</v>
      </c>
      <c r="R320" s="53" t="s">
        <v>81</v>
      </c>
      <c r="S320" s="53" t="s">
        <v>81</v>
      </c>
      <c r="T320" s="53" t="s">
        <v>81</v>
      </c>
      <c r="U320" s="82" t="s">
        <v>2953</v>
      </c>
      <c r="V320" s="55" t="s">
        <v>83</v>
      </c>
      <c r="W320" s="55">
        <v>79118729</v>
      </c>
      <c r="X320" s="51">
        <v>6</v>
      </c>
      <c r="Y320" s="66" t="s">
        <v>112</v>
      </c>
      <c r="Z320" s="83">
        <v>22447</v>
      </c>
      <c r="AA320" s="84" t="s">
        <v>85</v>
      </c>
      <c r="AB320" s="66" t="s">
        <v>1359</v>
      </c>
      <c r="AC320" s="66"/>
      <c r="AD320" s="85" t="s">
        <v>2954</v>
      </c>
      <c r="AE320" s="84">
        <v>3132850612</v>
      </c>
      <c r="AF320" s="66" t="s">
        <v>2955</v>
      </c>
      <c r="AG320" s="64" t="s">
        <v>2956</v>
      </c>
      <c r="AH320" s="86">
        <v>110500000</v>
      </c>
      <c r="AI320" s="66">
        <v>300</v>
      </c>
      <c r="AJ320" s="66" t="s">
        <v>91</v>
      </c>
      <c r="AK320" s="66" t="s">
        <v>1482</v>
      </c>
      <c r="AL320" s="66">
        <f>+VLOOKUP(AK320,LISTAS!$A$921:$C$989,2,0)</f>
        <v>98633349</v>
      </c>
      <c r="AM320" s="66">
        <f>+VLOOKUP(AK320,LISTAS!$A$921:$C$989,3,0)</f>
        <v>8</v>
      </c>
      <c r="AN320" s="65">
        <v>45707</v>
      </c>
      <c r="AO320" s="66">
        <v>38925</v>
      </c>
      <c r="AP320" s="65">
        <v>45708</v>
      </c>
      <c r="AQ320" s="68" t="s">
        <v>93</v>
      </c>
      <c r="AR320" s="181" t="s">
        <v>94</v>
      </c>
      <c r="AS320" s="65">
        <v>45708</v>
      </c>
      <c r="AT320" s="66" t="s">
        <v>95</v>
      </c>
      <c r="AU320" s="66" t="s">
        <v>2957</v>
      </c>
      <c r="AV320" s="65">
        <v>45708</v>
      </c>
      <c r="AW320" s="65">
        <v>45711</v>
      </c>
      <c r="AX320" s="66" t="s">
        <v>97</v>
      </c>
      <c r="AY320" s="65">
        <v>45712</v>
      </c>
      <c r="AZ320" s="66"/>
      <c r="BH320" s="66">
        <f>AI320+BF320</f>
        <v>300</v>
      </c>
      <c r="BI320" s="87">
        <f>+AH320+BG320</f>
        <v>110500000</v>
      </c>
      <c r="BJ320" s="86">
        <f t="shared" si="20"/>
        <v>11050000</v>
      </c>
      <c r="BK320" s="65">
        <v>46014</v>
      </c>
      <c r="BP320" s="67">
        <f>NETWORKDAYS.INTL(E320,AN320,1,Hoja1!C295:C312)-1</f>
        <v>4</v>
      </c>
      <c r="BR320" s="69" t="b">
        <f t="shared" si="18"/>
        <v>0</v>
      </c>
    </row>
    <row r="321" spans="1:70" s="70" customFormat="1" ht="150" customHeight="1">
      <c r="A321" s="62">
        <v>316</v>
      </c>
      <c r="B321" s="63" t="s">
        <v>2958</v>
      </c>
      <c r="C321" s="60" t="s">
        <v>2959</v>
      </c>
      <c r="D321" s="51" t="s">
        <v>2960</v>
      </c>
      <c r="E321" s="52">
        <v>45699</v>
      </c>
      <c r="F321" s="51" t="s">
        <v>73</v>
      </c>
      <c r="G321" s="66" t="s">
        <v>2881</v>
      </c>
      <c r="H321" s="51" t="s">
        <v>74</v>
      </c>
      <c r="I321" s="51" t="s">
        <v>75</v>
      </c>
      <c r="J321" s="51" t="s">
        <v>76</v>
      </c>
      <c r="K321" s="51" t="s">
        <v>209</v>
      </c>
      <c r="L321" s="51" t="s">
        <v>184</v>
      </c>
      <c r="M321" s="51" t="s">
        <v>456</v>
      </c>
      <c r="N321" s="51">
        <v>20625</v>
      </c>
      <c r="O321" s="52">
        <v>45663</v>
      </c>
      <c r="P321" s="54">
        <v>52650000</v>
      </c>
      <c r="Q321" s="51" t="s">
        <v>517</v>
      </c>
      <c r="R321" s="53" t="s">
        <v>81</v>
      </c>
      <c r="S321" s="53" t="s">
        <v>81</v>
      </c>
      <c r="T321" s="53" t="s">
        <v>81</v>
      </c>
      <c r="U321" s="82" t="s">
        <v>2961</v>
      </c>
      <c r="V321" s="55" t="s">
        <v>83</v>
      </c>
      <c r="W321" s="55">
        <v>1110476703</v>
      </c>
      <c r="X321" s="51">
        <v>2</v>
      </c>
      <c r="Y321" s="66" t="s">
        <v>84</v>
      </c>
      <c r="Z321" s="83">
        <v>32348</v>
      </c>
      <c r="AA321" s="84" t="s">
        <v>85</v>
      </c>
      <c r="AB321" s="66" t="s">
        <v>1518</v>
      </c>
      <c r="AC321" s="66"/>
      <c r="AD321" s="85" t="s">
        <v>2962</v>
      </c>
      <c r="AE321" s="84" t="s">
        <v>2963</v>
      </c>
      <c r="AF321" s="66" t="s">
        <v>2964</v>
      </c>
      <c r="AG321" s="64" t="s">
        <v>2965</v>
      </c>
      <c r="AH321" s="86">
        <v>52650000</v>
      </c>
      <c r="AI321" s="66">
        <v>270</v>
      </c>
      <c r="AJ321" s="66" t="s">
        <v>91</v>
      </c>
      <c r="AK321" s="66" t="s">
        <v>883</v>
      </c>
      <c r="AL321" s="66">
        <f>+VLOOKUP(AK321,LISTAS!$A$921:$C$989,2,0)</f>
        <v>52886876</v>
      </c>
      <c r="AM321" s="66">
        <f>+VLOOKUP(AK321,LISTAS!$A$921:$C$989,3,0)</f>
        <v>6</v>
      </c>
      <c r="AN321" s="65">
        <v>45707</v>
      </c>
      <c r="AO321" s="66">
        <v>38425</v>
      </c>
      <c r="AP321" s="65">
        <v>45708</v>
      </c>
      <c r="AQ321" s="68" t="s">
        <v>93</v>
      </c>
      <c r="AR321" s="181" t="s">
        <v>94</v>
      </c>
      <c r="AS321" s="65">
        <v>45708</v>
      </c>
      <c r="AT321" s="66" t="s">
        <v>163</v>
      </c>
      <c r="AU321" s="66" t="s">
        <v>2966</v>
      </c>
      <c r="AV321" s="65">
        <v>45707</v>
      </c>
      <c r="AW321" s="65">
        <v>45709</v>
      </c>
      <c r="AX321" s="66" t="s">
        <v>97</v>
      </c>
      <c r="AY321" s="65">
        <v>45709</v>
      </c>
      <c r="AZ321" s="66"/>
      <c r="BH321" s="66">
        <f>AI321+BF321</f>
        <v>270</v>
      </c>
      <c r="BI321" s="87">
        <f>+AH321+BG321</f>
        <v>52650000</v>
      </c>
      <c r="BJ321" s="86">
        <f t="shared" si="20"/>
        <v>5850000</v>
      </c>
      <c r="BK321" s="65">
        <v>45981</v>
      </c>
      <c r="BP321" s="67">
        <f>NETWORKDAYS.INTL(E321,AN321,1,Hoja1!C296:C313)-1</f>
        <v>6</v>
      </c>
      <c r="BQ321" s="70" t="s">
        <v>953</v>
      </c>
      <c r="BR321" s="69" t="b">
        <f t="shared" si="18"/>
        <v>0</v>
      </c>
    </row>
    <row r="322" spans="1:70" s="70" customFormat="1" ht="150" customHeight="1">
      <c r="A322" s="62">
        <v>317</v>
      </c>
      <c r="B322" s="63" t="s">
        <v>2967</v>
      </c>
      <c r="C322" s="60" t="s">
        <v>2968</v>
      </c>
      <c r="D322" s="51" t="s">
        <v>2969</v>
      </c>
      <c r="E322" s="52">
        <v>45699</v>
      </c>
      <c r="F322" s="51" t="s">
        <v>73</v>
      </c>
      <c r="G322" s="66" t="s">
        <v>2943</v>
      </c>
      <c r="H322" s="51" t="s">
        <v>74</v>
      </c>
      <c r="I322" s="51" t="s">
        <v>75</v>
      </c>
      <c r="J322" s="51" t="s">
        <v>76</v>
      </c>
      <c r="K322" s="51" t="s">
        <v>209</v>
      </c>
      <c r="L322" s="51" t="s">
        <v>184</v>
      </c>
      <c r="M322" s="51" t="s">
        <v>456</v>
      </c>
      <c r="N322" s="51">
        <v>39825</v>
      </c>
      <c r="O322" s="52">
        <v>45663</v>
      </c>
      <c r="P322" s="54">
        <v>52650000</v>
      </c>
      <c r="Q322" s="51" t="s">
        <v>517</v>
      </c>
      <c r="R322" s="53" t="s">
        <v>81</v>
      </c>
      <c r="S322" s="53" t="s">
        <v>81</v>
      </c>
      <c r="T322" s="53" t="s">
        <v>81</v>
      </c>
      <c r="U322" s="82" t="s">
        <v>2970</v>
      </c>
      <c r="V322" s="55" t="s">
        <v>83</v>
      </c>
      <c r="W322" s="55">
        <v>1018448705</v>
      </c>
      <c r="X322" s="51">
        <v>4</v>
      </c>
      <c r="Y322" s="66" t="s">
        <v>84</v>
      </c>
      <c r="Z322" s="83">
        <v>33517</v>
      </c>
      <c r="AA322" s="84" t="s">
        <v>85</v>
      </c>
      <c r="AB322" s="66" t="s">
        <v>1359</v>
      </c>
      <c r="AC322" s="66"/>
      <c r="AD322" s="85" t="s">
        <v>2971</v>
      </c>
      <c r="AE322" s="84" t="s">
        <v>2972</v>
      </c>
      <c r="AF322" s="66" t="s">
        <v>2973</v>
      </c>
      <c r="AG322" s="64" t="s">
        <v>2965</v>
      </c>
      <c r="AH322" s="86">
        <v>52650000</v>
      </c>
      <c r="AI322" s="66">
        <v>270</v>
      </c>
      <c r="AJ322" s="66" t="s">
        <v>91</v>
      </c>
      <c r="AK322" s="66" t="s">
        <v>883</v>
      </c>
      <c r="AL322" s="66">
        <f>+VLOOKUP(AK322,LISTAS!$A$921:$C$989,2,0)</f>
        <v>52886876</v>
      </c>
      <c r="AM322" s="66">
        <f>+VLOOKUP(AK322,LISTAS!$A$921:$C$989,3,0)</f>
        <v>6</v>
      </c>
      <c r="AN322" s="65">
        <v>45707</v>
      </c>
      <c r="AO322" s="66">
        <v>38325</v>
      </c>
      <c r="AP322" s="65">
        <v>45708</v>
      </c>
      <c r="AQ322" s="68" t="s">
        <v>93</v>
      </c>
      <c r="AR322" s="181" t="s">
        <v>94</v>
      </c>
      <c r="AS322" s="65">
        <v>45708</v>
      </c>
      <c r="AT322" s="66" t="s">
        <v>95</v>
      </c>
      <c r="AU322" s="66" t="s">
        <v>2974</v>
      </c>
      <c r="AV322" s="65">
        <v>45708</v>
      </c>
      <c r="AW322" s="65">
        <v>45708</v>
      </c>
      <c r="AX322" s="66" t="s">
        <v>97</v>
      </c>
      <c r="AY322" s="65">
        <v>45708</v>
      </c>
      <c r="AZ322" s="66"/>
      <c r="BH322" s="66">
        <f>AI322+BF322</f>
        <v>270</v>
      </c>
      <c r="BI322" s="87">
        <f>+AH322+BG322</f>
        <v>52650000</v>
      </c>
      <c r="BJ322" s="86">
        <f t="shared" si="20"/>
        <v>5850000</v>
      </c>
      <c r="BK322" s="65">
        <v>45980</v>
      </c>
      <c r="BP322" s="67">
        <f>NETWORKDAYS.INTL(E322,AN322,1,Hoja1!C297:C314)-1</f>
        <v>6</v>
      </c>
      <c r="BQ322" s="70" t="s">
        <v>953</v>
      </c>
      <c r="BR322" s="69" t="b">
        <f t="shared" ref="BR322:BR385" si="21">+LEN(AF322)&gt;390</f>
        <v>0</v>
      </c>
    </row>
    <row r="323" spans="1:70" s="70" customFormat="1" ht="150" customHeight="1">
      <c r="A323" s="62">
        <v>318</v>
      </c>
      <c r="B323" s="63" t="s">
        <v>2975</v>
      </c>
      <c r="C323" s="60" t="s">
        <v>2976</v>
      </c>
      <c r="D323" s="51" t="s">
        <v>2977</v>
      </c>
      <c r="E323" s="52">
        <v>45702</v>
      </c>
      <c r="F323" s="51" t="s">
        <v>73</v>
      </c>
      <c r="G323" s="66" t="s">
        <v>2881</v>
      </c>
      <c r="H323" s="51" t="s">
        <v>74</v>
      </c>
      <c r="I323" s="51" t="s">
        <v>75</v>
      </c>
      <c r="J323" s="51" t="s">
        <v>76</v>
      </c>
      <c r="K323" s="51" t="s">
        <v>183</v>
      </c>
      <c r="L323" s="51" t="s">
        <v>184</v>
      </c>
      <c r="M323" s="51" t="s">
        <v>456</v>
      </c>
      <c r="N323" s="51">
        <v>35425</v>
      </c>
      <c r="O323" s="52">
        <v>45663</v>
      </c>
      <c r="P323" s="54">
        <v>58500000</v>
      </c>
      <c r="Q323" s="51" t="s">
        <v>517</v>
      </c>
      <c r="R323" s="53" t="s">
        <v>81</v>
      </c>
      <c r="S323" s="53" t="s">
        <v>81</v>
      </c>
      <c r="T323" s="53" t="s">
        <v>81</v>
      </c>
      <c r="U323" s="82" t="s">
        <v>2978</v>
      </c>
      <c r="V323" s="55" t="s">
        <v>83</v>
      </c>
      <c r="W323" s="55">
        <v>25060539</v>
      </c>
      <c r="X323" s="51">
        <v>5</v>
      </c>
      <c r="Y323" s="66" t="s">
        <v>84</v>
      </c>
      <c r="Z323" s="83">
        <v>24718</v>
      </c>
      <c r="AA323" s="84" t="s">
        <v>85</v>
      </c>
      <c r="AB323" s="66" t="s">
        <v>859</v>
      </c>
      <c r="AC323" s="66"/>
      <c r="AD323" s="85" t="s">
        <v>2979</v>
      </c>
      <c r="AE323" s="84">
        <v>3127506005</v>
      </c>
      <c r="AF323" s="66" t="s">
        <v>2980</v>
      </c>
      <c r="AG323" s="64" t="s">
        <v>2981</v>
      </c>
      <c r="AH323" s="86">
        <v>58500000</v>
      </c>
      <c r="AI323" s="66">
        <v>300</v>
      </c>
      <c r="AJ323" s="66" t="s">
        <v>91</v>
      </c>
      <c r="AK323" s="66" t="s">
        <v>883</v>
      </c>
      <c r="AL323" s="66">
        <f>+VLOOKUP(AK323,LISTAS!$A$921:$C$989,2,0)</f>
        <v>52886876</v>
      </c>
      <c r="AM323" s="66">
        <f>+VLOOKUP(AK323,LISTAS!$A$921:$C$989,3,0)</f>
        <v>6</v>
      </c>
      <c r="AN323" s="65">
        <v>45707</v>
      </c>
      <c r="AO323" s="66">
        <v>38225</v>
      </c>
      <c r="AP323" s="65">
        <v>45708</v>
      </c>
      <c r="AQ323" s="68" t="s">
        <v>93</v>
      </c>
      <c r="AR323" s="181" t="s">
        <v>94</v>
      </c>
      <c r="AS323" s="65">
        <v>45708</v>
      </c>
      <c r="AT323" s="66" t="s">
        <v>95</v>
      </c>
      <c r="AU323" s="66" t="s">
        <v>2982</v>
      </c>
      <c r="AV323" s="65">
        <v>45707</v>
      </c>
      <c r="AW323" s="65">
        <v>45708</v>
      </c>
      <c r="AX323" s="66" t="s">
        <v>97</v>
      </c>
      <c r="AY323" s="65">
        <v>45708</v>
      </c>
      <c r="AZ323" s="66"/>
      <c r="BH323" s="66">
        <f>AI323+BF323</f>
        <v>300</v>
      </c>
      <c r="BI323" s="87">
        <f>+AH323+BG323</f>
        <v>58500000</v>
      </c>
      <c r="BJ323" s="86">
        <f t="shared" si="20"/>
        <v>5850000</v>
      </c>
      <c r="BK323" s="65">
        <v>46010</v>
      </c>
      <c r="BP323" s="67">
        <f>NETWORKDAYS.INTL(E323,AN323,1,Hoja1!C299:C316)-1</f>
        <v>3</v>
      </c>
      <c r="BR323" s="69" t="b">
        <f t="shared" si="21"/>
        <v>0</v>
      </c>
    </row>
    <row r="324" spans="1:70" s="70" customFormat="1" ht="150" customHeight="1">
      <c r="A324" s="62">
        <v>319</v>
      </c>
      <c r="B324" s="63" t="s">
        <v>2983</v>
      </c>
      <c r="C324" s="60" t="s">
        <v>2984</v>
      </c>
      <c r="D324" s="51" t="s">
        <v>2985</v>
      </c>
      <c r="E324" s="52">
        <v>45702</v>
      </c>
      <c r="F324" s="51" t="s">
        <v>73</v>
      </c>
      <c r="G324" s="66">
        <v>70131700</v>
      </c>
      <c r="H324" s="51" t="s">
        <v>74</v>
      </c>
      <c r="I324" s="51" t="s">
        <v>75</v>
      </c>
      <c r="J324" s="51" t="s">
        <v>76</v>
      </c>
      <c r="K324" s="51" t="s">
        <v>298</v>
      </c>
      <c r="L324" s="51" t="s">
        <v>855</v>
      </c>
      <c r="M324" s="51" t="s">
        <v>856</v>
      </c>
      <c r="N324" s="51">
        <v>31925</v>
      </c>
      <c r="O324" s="52">
        <v>45663</v>
      </c>
      <c r="P324" s="54">
        <v>97500000</v>
      </c>
      <c r="Q324" s="51" t="s">
        <v>1476</v>
      </c>
      <c r="R324" s="53" t="s">
        <v>81</v>
      </c>
      <c r="S324" s="53" t="s">
        <v>81</v>
      </c>
      <c r="T324" s="53" t="s">
        <v>81</v>
      </c>
      <c r="U324" s="82" t="s">
        <v>2986</v>
      </c>
      <c r="V324" s="55" t="s">
        <v>83</v>
      </c>
      <c r="W324" s="55">
        <v>79365970</v>
      </c>
      <c r="X324" s="51">
        <v>3</v>
      </c>
      <c r="Y324" s="66" t="s">
        <v>112</v>
      </c>
      <c r="Z324" s="83">
        <v>23992</v>
      </c>
      <c r="AA324" s="84" t="s">
        <v>85</v>
      </c>
      <c r="AB324" s="66" t="s">
        <v>1518</v>
      </c>
      <c r="AC324" s="66"/>
      <c r="AD324" s="85" t="s">
        <v>2987</v>
      </c>
      <c r="AE324" s="84" t="s">
        <v>2988</v>
      </c>
      <c r="AF324" s="66" t="s">
        <v>2989</v>
      </c>
      <c r="AG324" s="64" t="s">
        <v>2990</v>
      </c>
      <c r="AH324" s="86">
        <v>97500000</v>
      </c>
      <c r="AI324" s="66">
        <v>300</v>
      </c>
      <c r="AJ324" s="66" t="s">
        <v>91</v>
      </c>
      <c r="AK324" s="66" t="s">
        <v>1482</v>
      </c>
      <c r="AL324" s="66">
        <f>+VLOOKUP(AK324,LISTAS!$A$921:$C$989,2,0)</f>
        <v>98633349</v>
      </c>
      <c r="AM324" s="66">
        <f>+VLOOKUP(AK324,LISTAS!$A$921:$C$989,3,0)</f>
        <v>8</v>
      </c>
      <c r="AN324" s="65">
        <v>45707</v>
      </c>
      <c r="AO324" s="66">
        <v>39125</v>
      </c>
      <c r="AP324" s="65">
        <v>45708</v>
      </c>
      <c r="AQ324" s="68" t="s">
        <v>93</v>
      </c>
      <c r="AR324" s="181" t="s">
        <v>94</v>
      </c>
      <c r="AS324" s="65">
        <v>45708</v>
      </c>
      <c r="AT324" s="66" t="s">
        <v>95</v>
      </c>
      <c r="AU324" s="66" t="s">
        <v>2991</v>
      </c>
      <c r="AV324" s="65">
        <v>45708</v>
      </c>
      <c r="AW324" s="65">
        <v>45708</v>
      </c>
      <c r="AX324" s="66" t="s">
        <v>97</v>
      </c>
      <c r="AY324" s="65">
        <v>45708</v>
      </c>
      <c r="AZ324" s="66"/>
      <c r="BH324" s="66">
        <f>AI324+BF324</f>
        <v>300</v>
      </c>
      <c r="BI324" s="87">
        <f>+AH324+BG324</f>
        <v>97500000</v>
      </c>
      <c r="BJ324" s="86">
        <f t="shared" si="20"/>
        <v>9750000</v>
      </c>
      <c r="BK324" s="65">
        <v>46010</v>
      </c>
      <c r="BP324" s="67">
        <f>NETWORKDAYS.INTL(E324,AN324,1,Hoja1!C300:C317)-1</f>
        <v>3</v>
      </c>
      <c r="BR324" s="69" t="b">
        <f t="shared" si="21"/>
        <v>0</v>
      </c>
    </row>
    <row r="325" spans="1:70" s="70" customFormat="1" ht="150" customHeight="1">
      <c r="A325" s="62">
        <v>320</v>
      </c>
      <c r="B325" s="63" t="s">
        <v>2992</v>
      </c>
      <c r="C325" s="60" t="s">
        <v>2993</v>
      </c>
      <c r="D325" s="51" t="s">
        <v>2994</v>
      </c>
      <c r="E325" s="52">
        <v>45700</v>
      </c>
      <c r="F325" s="51" t="s">
        <v>73</v>
      </c>
      <c r="G325" s="66">
        <v>70131700</v>
      </c>
      <c r="H325" s="51" t="s">
        <v>74</v>
      </c>
      <c r="I325" s="51" t="s">
        <v>75</v>
      </c>
      <c r="J325" s="51" t="s">
        <v>76</v>
      </c>
      <c r="K325" s="51" t="s">
        <v>209</v>
      </c>
      <c r="L325" s="51" t="s">
        <v>538</v>
      </c>
      <c r="M325" s="51" t="s">
        <v>539</v>
      </c>
      <c r="N325" s="51">
        <v>10425</v>
      </c>
      <c r="O325" s="52">
        <v>45662</v>
      </c>
      <c r="P325" s="54">
        <v>95550000</v>
      </c>
      <c r="Q325" s="51" t="s">
        <v>1129</v>
      </c>
      <c r="R325" s="53" t="s">
        <v>81</v>
      </c>
      <c r="S325" s="53" t="s">
        <v>81</v>
      </c>
      <c r="T325" s="53" t="s">
        <v>81</v>
      </c>
      <c r="U325" s="82" t="s">
        <v>2995</v>
      </c>
      <c r="V325" s="55" t="s">
        <v>83</v>
      </c>
      <c r="W325" s="55">
        <v>79474944</v>
      </c>
      <c r="X325" s="51">
        <v>9</v>
      </c>
      <c r="Y325" s="66" t="s">
        <v>112</v>
      </c>
      <c r="Z325" s="83">
        <v>24614</v>
      </c>
      <c r="AA325" s="84" t="s">
        <v>85</v>
      </c>
      <c r="AB325" s="66" t="s">
        <v>434</v>
      </c>
      <c r="AC325" s="66"/>
      <c r="AD325" s="85" t="s">
        <v>2996</v>
      </c>
      <c r="AE325" s="84">
        <v>3112275465</v>
      </c>
      <c r="AF325" s="66" t="s">
        <v>2997</v>
      </c>
      <c r="AG325" s="64" t="s">
        <v>2998</v>
      </c>
      <c r="AH325" s="86">
        <v>95550000</v>
      </c>
      <c r="AI325" s="66">
        <v>294</v>
      </c>
      <c r="AJ325" s="66" t="s">
        <v>91</v>
      </c>
      <c r="AK325" s="66" t="s">
        <v>1400</v>
      </c>
      <c r="AL325" s="66">
        <f>+VLOOKUP(AK325,LISTAS!$A$921:$C$989,2,0)</f>
        <v>52711247</v>
      </c>
      <c r="AM325" s="66">
        <f>+VLOOKUP(AK325,LISTAS!$A$921:$C$989,3,0)</f>
        <v>2</v>
      </c>
      <c r="AN325" s="65">
        <v>45707</v>
      </c>
      <c r="AO325" s="66">
        <v>38525</v>
      </c>
      <c r="AP325" s="65">
        <v>45708</v>
      </c>
      <c r="AQ325" s="68" t="s">
        <v>93</v>
      </c>
      <c r="AR325" s="181" t="s">
        <v>94</v>
      </c>
      <c r="AS325" s="65">
        <v>45709</v>
      </c>
      <c r="AT325" s="66" t="s">
        <v>95</v>
      </c>
      <c r="AU325" s="66" t="s">
        <v>2999</v>
      </c>
      <c r="AV325" s="65">
        <v>45709</v>
      </c>
      <c r="AW325" s="65">
        <v>45709</v>
      </c>
      <c r="AX325" s="66" t="s">
        <v>97</v>
      </c>
      <c r="AY325" s="65">
        <v>45709</v>
      </c>
      <c r="AZ325" s="66"/>
      <c r="BH325" s="66">
        <f>AI325+BF325</f>
        <v>294</v>
      </c>
      <c r="BI325" s="87">
        <f>+AH325+BG325</f>
        <v>95550000</v>
      </c>
      <c r="BJ325" s="86">
        <f>+BI325/(BH325/30)</f>
        <v>9750000</v>
      </c>
      <c r="BK325" s="65">
        <v>46005</v>
      </c>
      <c r="BP325" s="67">
        <f>NETWORKDAYS.INTL(E325,AN325,1,Hoja1!C303:C320)-1</f>
        <v>5</v>
      </c>
      <c r="BR325" s="69" t="b">
        <f t="shared" si="21"/>
        <v>0</v>
      </c>
    </row>
    <row r="326" spans="1:70" s="70" customFormat="1" ht="150" customHeight="1">
      <c r="A326" s="62">
        <v>321</v>
      </c>
      <c r="B326" s="63" t="s">
        <v>3000</v>
      </c>
      <c r="C326" s="60" t="s">
        <v>3001</v>
      </c>
      <c r="D326" s="51" t="s">
        <v>3002</v>
      </c>
      <c r="E326" s="52">
        <v>45700</v>
      </c>
      <c r="F326" s="51" t="s">
        <v>73</v>
      </c>
      <c r="G326" s="66" t="s">
        <v>3003</v>
      </c>
      <c r="H326" s="51" t="s">
        <v>74</v>
      </c>
      <c r="I326" s="51" t="s">
        <v>75</v>
      </c>
      <c r="J326" s="51" t="s">
        <v>76</v>
      </c>
      <c r="K326" s="51" t="s">
        <v>298</v>
      </c>
      <c r="L326" s="51" t="s">
        <v>184</v>
      </c>
      <c r="M326" s="51" t="s">
        <v>456</v>
      </c>
      <c r="N326" s="51">
        <v>34525</v>
      </c>
      <c r="O326" s="52">
        <v>45663</v>
      </c>
      <c r="P326" s="54">
        <v>84500000</v>
      </c>
      <c r="Q326" s="51" t="s">
        <v>527</v>
      </c>
      <c r="R326" s="53" t="s">
        <v>81</v>
      </c>
      <c r="S326" s="53" t="s">
        <v>81</v>
      </c>
      <c r="T326" s="53" t="s">
        <v>81</v>
      </c>
      <c r="U326" s="82" t="s">
        <v>3004</v>
      </c>
      <c r="V326" s="55" t="s">
        <v>83</v>
      </c>
      <c r="W326" s="55">
        <v>1020740690</v>
      </c>
      <c r="X326" s="51">
        <v>0</v>
      </c>
      <c r="Y326" s="66" t="s">
        <v>84</v>
      </c>
      <c r="Z326" s="83">
        <v>32605</v>
      </c>
      <c r="AA326" s="84" t="s">
        <v>85</v>
      </c>
      <c r="AB326" s="66" t="s">
        <v>542</v>
      </c>
      <c r="AC326" s="66"/>
      <c r="AD326" s="85" t="s">
        <v>3005</v>
      </c>
      <c r="AE326" s="84">
        <v>3107505578</v>
      </c>
      <c r="AF326" s="66" t="s">
        <v>3006</v>
      </c>
      <c r="AG326" s="64" t="s">
        <v>3007</v>
      </c>
      <c r="AH326" s="86">
        <v>84500000</v>
      </c>
      <c r="AI326" s="66">
        <v>300</v>
      </c>
      <c r="AJ326" s="66" t="s">
        <v>91</v>
      </c>
      <c r="AK326" s="66" t="s">
        <v>704</v>
      </c>
      <c r="AL326" s="66">
        <f>+VLOOKUP(AK326,LISTAS!$A$921:$C$989,2,0)</f>
        <v>52490298</v>
      </c>
      <c r="AM326" s="66">
        <f>+VLOOKUP(AK326,LISTAS!$A$921:$C$989,3,0)</f>
        <v>8</v>
      </c>
      <c r="AN326" s="65">
        <v>45707</v>
      </c>
      <c r="AO326" s="66">
        <v>38725</v>
      </c>
      <c r="AP326" s="65">
        <v>45708</v>
      </c>
      <c r="AQ326" s="68" t="s">
        <v>93</v>
      </c>
      <c r="AR326" s="181" t="s">
        <v>94</v>
      </c>
      <c r="AS326" s="65">
        <v>45709</v>
      </c>
      <c r="AT326" s="66" t="s">
        <v>95</v>
      </c>
      <c r="AU326" s="66" t="s">
        <v>3008</v>
      </c>
      <c r="AV326" s="65">
        <v>45708</v>
      </c>
      <c r="AW326" s="65">
        <v>45708</v>
      </c>
      <c r="AX326" s="66" t="s">
        <v>97</v>
      </c>
      <c r="AY326" s="65">
        <v>45709</v>
      </c>
      <c r="AZ326" s="66"/>
      <c r="BH326" s="66">
        <f>AI326+BF326</f>
        <v>300</v>
      </c>
      <c r="BI326" s="87">
        <f>+AH326+BG326</f>
        <v>84500000</v>
      </c>
      <c r="BJ326" s="86">
        <f>+BI326/(BH326/30)</f>
        <v>8450000</v>
      </c>
      <c r="BK326" s="65">
        <v>46011</v>
      </c>
      <c r="BP326" s="67">
        <f>NETWORKDAYS.INTL(E326,AN326,1,Hoja1!C304:C321)-1</f>
        <v>5</v>
      </c>
      <c r="BR326" s="69" t="b">
        <f t="shared" si="21"/>
        <v>0</v>
      </c>
    </row>
    <row r="327" spans="1:70" s="70" customFormat="1" ht="150" customHeight="1">
      <c r="A327" s="62">
        <v>322</v>
      </c>
      <c r="B327" s="63" t="s">
        <v>3009</v>
      </c>
      <c r="C327" s="74" t="s">
        <v>3010</v>
      </c>
      <c r="D327" s="51" t="s">
        <v>3011</v>
      </c>
      <c r="E327" s="52">
        <v>45701</v>
      </c>
      <c r="F327" s="51" t="s">
        <v>73</v>
      </c>
      <c r="G327" s="66">
        <v>70131700</v>
      </c>
      <c r="H327" s="51" t="s">
        <v>74</v>
      </c>
      <c r="I327" s="51" t="s">
        <v>75</v>
      </c>
      <c r="J327" s="51" t="s">
        <v>76</v>
      </c>
      <c r="K327" s="51" t="s">
        <v>298</v>
      </c>
      <c r="L327" s="51" t="s">
        <v>855</v>
      </c>
      <c r="M327" s="51" t="s">
        <v>856</v>
      </c>
      <c r="N327" s="51">
        <v>31625</v>
      </c>
      <c r="O327" s="52">
        <v>45663</v>
      </c>
      <c r="P327" s="54">
        <v>45500000</v>
      </c>
      <c r="Q327" s="51" t="s">
        <v>1476</v>
      </c>
      <c r="R327" s="53" t="s">
        <v>81</v>
      </c>
      <c r="S327" s="53" t="s">
        <v>81</v>
      </c>
      <c r="T327" s="53" t="s">
        <v>81</v>
      </c>
      <c r="U327" s="82" t="s">
        <v>3012</v>
      </c>
      <c r="V327" s="55" t="s">
        <v>83</v>
      </c>
      <c r="W327" s="55">
        <v>94430288</v>
      </c>
      <c r="X327" s="51">
        <v>0</v>
      </c>
      <c r="Y327" s="66" t="s">
        <v>112</v>
      </c>
      <c r="Z327" s="83">
        <v>27472</v>
      </c>
      <c r="AA327" s="84" t="s">
        <v>85</v>
      </c>
      <c r="AB327" s="66" t="s">
        <v>1359</v>
      </c>
      <c r="AC327" s="66" t="s">
        <v>123</v>
      </c>
      <c r="AD327" s="85" t="s">
        <v>3013</v>
      </c>
      <c r="AE327" s="84">
        <v>3128843693</v>
      </c>
      <c r="AF327" s="66" t="s">
        <v>3014</v>
      </c>
      <c r="AG327" s="64" t="s">
        <v>3015</v>
      </c>
      <c r="AH327" s="86">
        <v>45500000</v>
      </c>
      <c r="AI327" s="66">
        <v>150</v>
      </c>
      <c r="AJ327" s="66" t="s">
        <v>91</v>
      </c>
      <c r="AK327" s="66" t="s">
        <v>1482</v>
      </c>
      <c r="AL327" s="66">
        <f>+VLOOKUP(AK327,LISTAS!$A$921:$C$989,2,0)</f>
        <v>98633349</v>
      </c>
      <c r="AM327" s="66">
        <f>+VLOOKUP(AK327,LISTAS!$A$921:$C$989,3,0)</f>
        <v>8</v>
      </c>
      <c r="AN327" s="65">
        <v>45707</v>
      </c>
      <c r="AO327" s="66">
        <v>38825</v>
      </c>
      <c r="AP327" s="65">
        <v>45708</v>
      </c>
      <c r="AQ327" s="68" t="s">
        <v>93</v>
      </c>
      <c r="AR327" s="181" t="s">
        <v>94</v>
      </c>
      <c r="AS327" s="65">
        <v>45709</v>
      </c>
      <c r="AT327" s="66" t="s">
        <v>163</v>
      </c>
      <c r="AU327" s="66" t="s">
        <v>3016</v>
      </c>
      <c r="AV327" s="65">
        <v>45707</v>
      </c>
      <c r="AW327" s="65">
        <v>45709</v>
      </c>
      <c r="AX327" s="66" t="s">
        <v>97</v>
      </c>
      <c r="AY327" s="65">
        <v>45709</v>
      </c>
      <c r="AZ327" s="66"/>
      <c r="BH327" s="66">
        <f>AI327+BF327</f>
        <v>150</v>
      </c>
      <c r="BI327" s="87">
        <f>+AH327+BG327</f>
        <v>45500000</v>
      </c>
      <c r="BJ327" s="86">
        <f t="shared" ref="BJ327" si="22">+BI327/(BH327/30)</f>
        <v>9100000</v>
      </c>
      <c r="BK327" s="65">
        <v>45858</v>
      </c>
      <c r="BP327" s="67">
        <f>NETWORKDAYS.INTL(E327,AN327,1,Hoja1!C305:C322)-1</f>
        <v>4</v>
      </c>
      <c r="BR327" s="69" t="b">
        <f t="shared" si="21"/>
        <v>0</v>
      </c>
    </row>
    <row r="328" spans="1:70" s="70" customFormat="1" ht="150" customHeight="1">
      <c r="A328" s="62">
        <v>323</v>
      </c>
      <c r="B328" s="63" t="s">
        <v>3017</v>
      </c>
      <c r="C328" s="60" t="s">
        <v>3018</v>
      </c>
      <c r="D328" s="51" t="s">
        <v>3019</v>
      </c>
      <c r="E328" s="52">
        <v>45702</v>
      </c>
      <c r="F328" s="51" t="s">
        <v>73</v>
      </c>
      <c r="G328" s="66">
        <v>70131700</v>
      </c>
      <c r="H328" s="51" t="s">
        <v>74</v>
      </c>
      <c r="I328" s="51" t="s">
        <v>75</v>
      </c>
      <c r="J328" s="51" t="s">
        <v>76</v>
      </c>
      <c r="K328" s="51" t="s">
        <v>298</v>
      </c>
      <c r="L328" s="51" t="s">
        <v>855</v>
      </c>
      <c r="M328" s="51" t="s">
        <v>856</v>
      </c>
      <c r="N328" s="51">
        <v>29125</v>
      </c>
      <c r="O328" s="52">
        <v>45663</v>
      </c>
      <c r="P328" s="54">
        <v>91000000</v>
      </c>
      <c r="Q328" s="51" t="s">
        <v>1476</v>
      </c>
      <c r="R328" s="53" t="s">
        <v>81</v>
      </c>
      <c r="S328" s="53" t="s">
        <v>81</v>
      </c>
      <c r="T328" s="53" t="s">
        <v>81</v>
      </c>
      <c r="U328" s="82" t="s">
        <v>3020</v>
      </c>
      <c r="V328" s="55" t="s">
        <v>83</v>
      </c>
      <c r="W328" s="55">
        <v>1057586919</v>
      </c>
      <c r="X328" s="51">
        <v>6</v>
      </c>
      <c r="Y328" s="66" t="s">
        <v>84</v>
      </c>
      <c r="Z328" s="83">
        <v>33216</v>
      </c>
      <c r="AA328" s="84" t="s">
        <v>85</v>
      </c>
      <c r="AB328" s="66" t="s">
        <v>770</v>
      </c>
      <c r="AC328" s="66" t="s">
        <v>3021</v>
      </c>
      <c r="AD328" s="85" t="s">
        <v>3022</v>
      </c>
      <c r="AE328" s="84">
        <v>3017178065</v>
      </c>
      <c r="AF328" s="66" t="s">
        <v>3023</v>
      </c>
      <c r="AG328" s="64" t="s">
        <v>3024</v>
      </c>
      <c r="AH328" s="86">
        <v>91000000</v>
      </c>
      <c r="AI328" s="66">
        <v>300</v>
      </c>
      <c r="AJ328" s="66" t="s">
        <v>91</v>
      </c>
      <c r="AK328" s="66" t="s">
        <v>1482</v>
      </c>
      <c r="AL328" s="66">
        <f>+VLOOKUP(AK328,LISTAS!$A$921:$C$989,2,0)</f>
        <v>98633349</v>
      </c>
      <c r="AM328" s="66">
        <f>+VLOOKUP(AK328,LISTAS!$A$921:$C$989,3,0)</f>
        <v>8</v>
      </c>
      <c r="AN328" s="65">
        <v>45707</v>
      </c>
      <c r="AO328" s="66">
        <v>39025</v>
      </c>
      <c r="AP328" s="65">
        <v>45708</v>
      </c>
      <c r="AQ328" s="68" t="s">
        <v>93</v>
      </c>
      <c r="AR328" s="181" t="s">
        <v>94</v>
      </c>
      <c r="AS328" s="65">
        <v>45708</v>
      </c>
      <c r="AT328" s="66" t="s">
        <v>95</v>
      </c>
      <c r="AU328" s="66" t="s">
        <v>3025</v>
      </c>
      <c r="AV328" s="65">
        <v>45708</v>
      </c>
      <c r="AW328" s="65">
        <v>45708</v>
      </c>
      <c r="AX328" s="66" t="s">
        <v>97</v>
      </c>
      <c r="AY328" s="65">
        <v>45708</v>
      </c>
      <c r="AZ328" s="66"/>
      <c r="BH328" s="66">
        <f>AI328+BF328</f>
        <v>300</v>
      </c>
      <c r="BI328" s="87">
        <f>+AH328+BG328</f>
        <v>91000000</v>
      </c>
      <c r="BJ328" s="86">
        <f t="shared" si="20"/>
        <v>9100000</v>
      </c>
      <c r="BK328" s="65">
        <v>46010</v>
      </c>
      <c r="BP328" s="67">
        <f>NETWORKDAYS.INTL(E328,AN328,1,Hoja1!C302:C319)-1</f>
        <v>3</v>
      </c>
      <c r="BR328" s="69" t="b">
        <f t="shared" si="21"/>
        <v>0</v>
      </c>
    </row>
    <row r="329" spans="1:70" s="70" customFormat="1" ht="150" customHeight="1">
      <c r="A329" s="62">
        <v>324</v>
      </c>
      <c r="B329" s="63" t="s">
        <v>3026</v>
      </c>
      <c r="C329" s="74" t="s">
        <v>3027</v>
      </c>
      <c r="D329" s="51" t="s">
        <v>3028</v>
      </c>
      <c r="E329" s="52">
        <v>45700</v>
      </c>
      <c r="F329" s="51" t="s">
        <v>73</v>
      </c>
      <c r="G329" s="66" t="s">
        <v>1251</v>
      </c>
      <c r="H329" s="51" t="s">
        <v>74</v>
      </c>
      <c r="I329" s="51" t="s">
        <v>75</v>
      </c>
      <c r="J329" s="51" t="s">
        <v>76</v>
      </c>
      <c r="K329" s="51" t="s">
        <v>183</v>
      </c>
      <c r="L329" s="51" t="s">
        <v>612</v>
      </c>
      <c r="M329" s="51" t="s">
        <v>79</v>
      </c>
      <c r="N329" s="51">
        <v>25025</v>
      </c>
      <c r="O329" s="52">
        <v>45663</v>
      </c>
      <c r="P329" s="54">
        <v>48750000</v>
      </c>
      <c r="Q329" s="51" t="s">
        <v>80</v>
      </c>
      <c r="R329" s="53" t="s">
        <v>81</v>
      </c>
      <c r="S329" s="53" t="s">
        <v>81</v>
      </c>
      <c r="T329" s="53" t="s">
        <v>81</v>
      </c>
      <c r="U329" s="82" t="s">
        <v>3029</v>
      </c>
      <c r="V329" s="55" t="s">
        <v>83</v>
      </c>
      <c r="W329" s="55">
        <v>1013683742</v>
      </c>
      <c r="X329" s="51">
        <v>5</v>
      </c>
      <c r="Y329" s="66" t="s">
        <v>112</v>
      </c>
      <c r="Z329" s="83">
        <v>36041</v>
      </c>
      <c r="AA329" s="84" t="s">
        <v>85</v>
      </c>
      <c r="AB329" s="66" t="s">
        <v>3030</v>
      </c>
      <c r="AC329" s="66" t="s">
        <v>87</v>
      </c>
      <c r="AD329" s="85" t="s">
        <v>3031</v>
      </c>
      <c r="AE329" s="84">
        <v>3214254818</v>
      </c>
      <c r="AF329" s="66" t="s">
        <v>3032</v>
      </c>
      <c r="AG329" s="64" t="s">
        <v>3033</v>
      </c>
      <c r="AH329" s="86">
        <v>48750000</v>
      </c>
      <c r="AI329" s="66">
        <v>300</v>
      </c>
      <c r="AJ329" s="66" t="s">
        <v>91</v>
      </c>
      <c r="AK329" s="66" t="s">
        <v>618</v>
      </c>
      <c r="AL329" s="66">
        <f>+VLOOKUP(AK329,LISTAS!$A$921:$C$989,2,0)</f>
        <v>52153551</v>
      </c>
      <c r="AM329" s="66">
        <f>+VLOOKUP(AK329,LISTAS!$A$921:$C$989,3,0)</f>
        <v>2</v>
      </c>
      <c r="AN329" s="65">
        <v>45708</v>
      </c>
      <c r="AO329" s="66">
        <v>39225</v>
      </c>
      <c r="AP329" s="65">
        <v>45708</v>
      </c>
      <c r="AQ329" s="68" t="s">
        <v>93</v>
      </c>
      <c r="AR329" s="181" t="s">
        <v>94</v>
      </c>
      <c r="AS329" s="65">
        <v>45709</v>
      </c>
      <c r="AT329" s="66" t="s">
        <v>95</v>
      </c>
      <c r="AU329" s="66" t="s">
        <v>3034</v>
      </c>
      <c r="AV329" s="65">
        <v>45708</v>
      </c>
      <c r="AW329" s="65">
        <v>45709</v>
      </c>
      <c r="AX329" s="66" t="s">
        <v>97</v>
      </c>
      <c r="AY329" s="65">
        <v>45709</v>
      </c>
      <c r="AZ329" s="66"/>
      <c r="BH329" s="66">
        <f>AI329+BF329</f>
        <v>300</v>
      </c>
      <c r="BI329" s="87">
        <f>+AH329+BG329</f>
        <v>48750000</v>
      </c>
      <c r="BJ329" s="86">
        <f t="shared" ref="BJ329:BJ334" si="23">+BI329/(BH329/30)</f>
        <v>4875000</v>
      </c>
      <c r="BK329" s="65">
        <v>46011</v>
      </c>
      <c r="BP329" s="67">
        <f>NETWORKDAYS.INTL(E329,AN329,1,Hoja1!C303:C320)-1</f>
        <v>6</v>
      </c>
      <c r="BQ329" s="70" t="s">
        <v>953</v>
      </c>
      <c r="BR329" s="69" t="b">
        <f t="shared" si="21"/>
        <v>0</v>
      </c>
    </row>
    <row r="330" spans="1:70" s="70" customFormat="1" ht="150" customHeight="1">
      <c r="A330" s="62">
        <v>325</v>
      </c>
      <c r="B330" s="63" t="s">
        <v>3035</v>
      </c>
      <c r="C330" s="74" t="s">
        <v>3036</v>
      </c>
      <c r="D330" s="51" t="s">
        <v>3037</v>
      </c>
      <c r="E330" s="52">
        <v>45702</v>
      </c>
      <c r="F330" s="51" t="s">
        <v>73</v>
      </c>
      <c r="G330" s="66" t="s">
        <v>468</v>
      </c>
      <c r="H330" s="51" t="s">
        <v>74</v>
      </c>
      <c r="I330" s="51" t="s">
        <v>75</v>
      </c>
      <c r="J330" s="51" t="s">
        <v>76</v>
      </c>
      <c r="K330" s="51" t="s">
        <v>298</v>
      </c>
      <c r="L330" s="51" t="s">
        <v>184</v>
      </c>
      <c r="M330" s="51" t="s">
        <v>456</v>
      </c>
      <c r="N330" s="51">
        <v>9725</v>
      </c>
      <c r="O330" s="52">
        <v>45662</v>
      </c>
      <c r="P330" s="54">
        <v>51187500</v>
      </c>
      <c r="Q330" s="51" t="s">
        <v>517</v>
      </c>
      <c r="R330" s="53" t="s">
        <v>81</v>
      </c>
      <c r="S330" s="53" t="s">
        <v>81</v>
      </c>
      <c r="T330" s="53" t="s">
        <v>81</v>
      </c>
      <c r="U330" s="82" t="s">
        <v>3038</v>
      </c>
      <c r="V330" s="55" t="s">
        <v>83</v>
      </c>
      <c r="W330" s="55">
        <v>1030604334</v>
      </c>
      <c r="X330" s="51">
        <v>8</v>
      </c>
      <c r="Y330" s="66" t="s">
        <v>112</v>
      </c>
      <c r="Z330" s="83">
        <v>33603</v>
      </c>
      <c r="AA330" s="84" t="s">
        <v>85</v>
      </c>
      <c r="AB330" s="66" t="s">
        <v>459</v>
      </c>
      <c r="AC330" s="66" t="s">
        <v>87</v>
      </c>
      <c r="AD330" s="85" t="s">
        <v>3039</v>
      </c>
      <c r="AE330" s="84">
        <v>3213411800</v>
      </c>
      <c r="AF330" s="66" t="s">
        <v>3040</v>
      </c>
      <c r="AG330" s="64" t="s">
        <v>3041</v>
      </c>
      <c r="AH330" s="86">
        <v>48750000</v>
      </c>
      <c r="AI330" s="66">
        <v>300</v>
      </c>
      <c r="AJ330" s="66" t="s">
        <v>91</v>
      </c>
      <c r="AK330" s="66" t="s">
        <v>463</v>
      </c>
      <c r="AL330" s="66">
        <f>+VLOOKUP(AK330,LISTAS!$A$921:$C$989,2,0)</f>
        <v>91496098</v>
      </c>
      <c r="AM330" s="66">
        <f>+VLOOKUP(AK330,LISTAS!$A$921:$C$989,3,0)</f>
        <v>0</v>
      </c>
      <c r="AN330" s="65">
        <v>45708</v>
      </c>
      <c r="AO330" s="66">
        <v>39525</v>
      </c>
      <c r="AP330" s="65">
        <v>45708</v>
      </c>
      <c r="AQ330" s="68" t="s">
        <v>93</v>
      </c>
      <c r="AR330" s="181" t="s">
        <v>94</v>
      </c>
      <c r="AS330" s="65">
        <v>45709</v>
      </c>
      <c r="AT330" s="66" t="s">
        <v>95</v>
      </c>
      <c r="AU330" s="66" t="s">
        <v>3042</v>
      </c>
      <c r="AV330" s="65">
        <v>45708</v>
      </c>
      <c r="AW330" s="65">
        <v>45709</v>
      </c>
      <c r="AX330" s="66" t="s">
        <v>97</v>
      </c>
      <c r="AY330" s="65">
        <v>45709</v>
      </c>
      <c r="AZ330" s="66"/>
      <c r="BH330" s="66">
        <f>AI330+BF330</f>
        <v>300</v>
      </c>
      <c r="BI330" s="87">
        <f>+AH330+BG330</f>
        <v>48750000</v>
      </c>
      <c r="BJ330" s="86">
        <f t="shared" si="23"/>
        <v>4875000</v>
      </c>
      <c r="BK330" s="65">
        <v>46011</v>
      </c>
      <c r="BP330" s="67">
        <f>NETWORKDAYS.INTL(E330,AN330,1,Hoja1!C304:C321)-1</f>
        <v>4</v>
      </c>
      <c r="BR330" s="69" t="b">
        <f t="shared" si="21"/>
        <v>0</v>
      </c>
    </row>
    <row r="331" spans="1:70" s="70" customFormat="1" ht="150" customHeight="1">
      <c r="A331" s="62">
        <v>326</v>
      </c>
      <c r="B331" s="63" t="s">
        <v>3043</v>
      </c>
      <c r="C331" s="75" t="s">
        <v>3044</v>
      </c>
      <c r="D331" s="51" t="s">
        <v>3045</v>
      </c>
      <c r="E331" s="52">
        <v>45705</v>
      </c>
      <c r="F331" s="51" t="s">
        <v>73</v>
      </c>
      <c r="G331" s="66">
        <v>70131700</v>
      </c>
      <c r="H331" s="51" t="s">
        <v>74</v>
      </c>
      <c r="I331" s="51" t="s">
        <v>75</v>
      </c>
      <c r="J331" s="51" t="s">
        <v>76</v>
      </c>
      <c r="K331" s="51" t="s">
        <v>298</v>
      </c>
      <c r="L331" s="51" t="s">
        <v>855</v>
      </c>
      <c r="M331" s="51" t="s">
        <v>856</v>
      </c>
      <c r="N331" s="51">
        <v>31425</v>
      </c>
      <c r="O331" s="52">
        <v>45663</v>
      </c>
      <c r="P331" s="54">
        <v>91000000</v>
      </c>
      <c r="Q331" s="51" t="s">
        <v>1476</v>
      </c>
      <c r="R331" s="53" t="s">
        <v>81</v>
      </c>
      <c r="S331" s="53" t="s">
        <v>81</v>
      </c>
      <c r="T331" s="53" t="s">
        <v>81</v>
      </c>
      <c r="U331" s="82" t="s">
        <v>3046</v>
      </c>
      <c r="V331" s="55" t="s">
        <v>83</v>
      </c>
      <c r="W331" s="55">
        <v>1018493402</v>
      </c>
      <c r="X331" s="51">
        <v>9</v>
      </c>
      <c r="Y331" s="66" t="s">
        <v>84</v>
      </c>
      <c r="Z331" s="83">
        <v>35500</v>
      </c>
      <c r="AA331" s="84" t="s">
        <v>85</v>
      </c>
      <c r="AB331" s="66" t="s">
        <v>542</v>
      </c>
      <c r="AC331" s="66" t="s">
        <v>1824</v>
      </c>
      <c r="AD331" s="85" t="s">
        <v>3047</v>
      </c>
      <c r="AE331" s="84">
        <v>3138426805</v>
      </c>
      <c r="AF331" s="66" t="s">
        <v>3048</v>
      </c>
      <c r="AG331" s="64" t="s">
        <v>3049</v>
      </c>
      <c r="AH331" s="86">
        <v>91000000</v>
      </c>
      <c r="AI331" s="66">
        <v>300</v>
      </c>
      <c r="AJ331" s="66" t="s">
        <v>91</v>
      </c>
      <c r="AK331" s="66" t="s">
        <v>1482</v>
      </c>
      <c r="AL331" s="66">
        <f>+VLOOKUP(AK331,LISTAS!$A$921:$C$989,2,0)</f>
        <v>98633349</v>
      </c>
      <c r="AM331" s="66">
        <f>+VLOOKUP(AK331,LISTAS!$A$921:$C$989,3,0)</f>
        <v>8</v>
      </c>
      <c r="AN331" s="65">
        <v>45708</v>
      </c>
      <c r="AO331" s="66">
        <v>39825</v>
      </c>
      <c r="AP331" s="65">
        <v>45709</v>
      </c>
      <c r="AQ331" s="68" t="s">
        <v>93</v>
      </c>
      <c r="AR331" s="181" t="s">
        <v>94</v>
      </c>
      <c r="AS331" s="65">
        <v>45708</v>
      </c>
      <c r="AT331" s="66" t="s">
        <v>163</v>
      </c>
      <c r="AU331" s="66" t="s">
        <v>3050</v>
      </c>
      <c r="AV331" s="65">
        <v>45707</v>
      </c>
      <c r="AW331" s="65">
        <v>45708</v>
      </c>
      <c r="AX331" s="66" t="s">
        <v>97</v>
      </c>
      <c r="AY331" s="65">
        <v>45709</v>
      </c>
      <c r="AZ331" s="66"/>
      <c r="BH331" s="66">
        <f>AI331+BF331</f>
        <v>300</v>
      </c>
      <c r="BI331" s="87">
        <f>+AH331+BG331</f>
        <v>91000000</v>
      </c>
      <c r="BJ331" s="86">
        <f t="shared" si="23"/>
        <v>9100000</v>
      </c>
      <c r="BK331" s="65">
        <v>46011</v>
      </c>
      <c r="BP331" s="67">
        <f>NETWORKDAYS.INTL(E331,AN331,1,Hoja1!C305:C322)-1</f>
        <v>3</v>
      </c>
      <c r="BR331" s="69" t="b">
        <f t="shared" si="21"/>
        <v>0</v>
      </c>
    </row>
    <row r="332" spans="1:70" s="70" customFormat="1" ht="150" customHeight="1">
      <c r="A332" s="62">
        <v>327</v>
      </c>
      <c r="B332" s="63" t="s">
        <v>3051</v>
      </c>
      <c r="C332" s="75" t="s">
        <v>3052</v>
      </c>
      <c r="D332" s="51" t="s">
        <v>3053</v>
      </c>
      <c r="E332" s="52">
        <v>45705</v>
      </c>
      <c r="F332" s="51" t="s">
        <v>73</v>
      </c>
      <c r="G332" s="66" t="s">
        <v>3054</v>
      </c>
      <c r="H332" s="51" t="s">
        <v>74</v>
      </c>
      <c r="I332" s="51" t="s">
        <v>75</v>
      </c>
      <c r="J332" s="51" t="s">
        <v>76</v>
      </c>
      <c r="K332" s="51" t="s">
        <v>183</v>
      </c>
      <c r="L332" s="51" t="s">
        <v>184</v>
      </c>
      <c r="M332" s="51" t="s">
        <v>856</v>
      </c>
      <c r="N332" s="51">
        <v>36825</v>
      </c>
      <c r="O332" s="52">
        <v>45663</v>
      </c>
      <c r="P332" s="54" t="s">
        <v>1808</v>
      </c>
      <c r="Q332" s="51" t="s">
        <v>517</v>
      </c>
      <c r="R332" s="53" t="s">
        <v>81</v>
      </c>
      <c r="S332" s="53" t="s">
        <v>81</v>
      </c>
      <c r="T332" s="53" t="s">
        <v>81</v>
      </c>
      <c r="U332" s="82" t="s">
        <v>3055</v>
      </c>
      <c r="V332" s="55" t="s">
        <v>83</v>
      </c>
      <c r="W332" s="55">
        <v>18505463</v>
      </c>
      <c r="X332" s="51">
        <v>0</v>
      </c>
      <c r="Y332" s="66" t="s">
        <v>112</v>
      </c>
      <c r="Z332" s="83">
        <v>24056</v>
      </c>
      <c r="AA332" s="84" t="s">
        <v>85</v>
      </c>
      <c r="AB332" s="66" t="s">
        <v>3056</v>
      </c>
      <c r="AC332" s="66" t="s">
        <v>87</v>
      </c>
      <c r="AD332" s="85" t="s">
        <v>3057</v>
      </c>
      <c r="AE332" s="84">
        <v>3003759773</v>
      </c>
      <c r="AF332" s="66" t="s">
        <v>3058</v>
      </c>
      <c r="AG332" s="64" t="s">
        <v>3059</v>
      </c>
      <c r="AH332" s="86">
        <v>58500000</v>
      </c>
      <c r="AI332" s="66">
        <v>300</v>
      </c>
      <c r="AJ332" s="66" t="s">
        <v>91</v>
      </c>
      <c r="AK332" s="66" t="s">
        <v>883</v>
      </c>
      <c r="AL332" s="66">
        <f>+VLOOKUP(AK332,LISTAS!$A$921:$C$989,2,0)</f>
        <v>52886876</v>
      </c>
      <c r="AM332" s="66">
        <f>+VLOOKUP(AK332,LISTAS!$A$921:$C$989,3,0)</f>
        <v>6</v>
      </c>
      <c r="AN332" s="65">
        <v>45708</v>
      </c>
      <c r="AO332" s="66">
        <v>39425</v>
      </c>
      <c r="AP332" s="65">
        <v>45708</v>
      </c>
      <c r="AQ332" s="68" t="s">
        <v>93</v>
      </c>
      <c r="AR332" s="181" t="s">
        <v>194</v>
      </c>
      <c r="AS332" s="65">
        <v>45709</v>
      </c>
      <c r="AT332" s="66" t="s">
        <v>745</v>
      </c>
      <c r="AU332" s="66">
        <v>5804709011</v>
      </c>
      <c r="AV332" s="65">
        <v>45708</v>
      </c>
      <c r="AW332" s="65">
        <v>45709</v>
      </c>
      <c r="AX332" s="66" t="s">
        <v>97</v>
      </c>
      <c r="AY332" s="65">
        <v>45709</v>
      </c>
      <c r="AZ332" s="66"/>
      <c r="BH332" s="66">
        <f>AI332+BF332</f>
        <v>300</v>
      </c>
      <c r="BI332" s="87">
        <f>+AH332+BG332</f>
        <v>58500000</v>
      </c>
      <c r="BJ332" s="86">
        <f t="shared" si="23"/>
        <v>5850000</v>
      </c>
      <c r="BK332" s="65">
        <v>46011</v>
      </c>
      <c r="BP332" s="67">
        <f>NETWORKDAYS.INTL(E332,AN332,1,Hoja1!C306:C323)-1</f>
        <v>3</v>
      </c>
      <c r="BR332" s="69" t="b">
        <f t="shared" si="21"/>
        <v>0</v>
      </c>
    </row>
    <row r="333" spans="1:70" s="70" customFormat="1" ht="150" customHeight="1">
      <c r="A333" s="62">
        <v>328</v>
      </c>
      <c r="B333" s="63" t="s">
        <v>3060</v>
      </c>
      <c r="C333" s="75" t="s">
        <v>3061</v>
      </c>
      <c r="D333" s="51" t="s">
        <v>3062</v>
      </c>
      <c r="E333" s="52">
        <v>45705</v>
      </c>
      <c r="F333" s="51" t="s">
        <v>73</v>
      </c>
      <c r="G333" s="66">
        <v>70131700</v>
      </c>
      <c r="H333" s="51" t="s">
        <v>74</v>
      </c>
      <c r="I333" s="51" t="s">
        <v>75</v>
      </c>
      <c r="J333" s="51" t="s">
        <v>76</v>
      </c>
      <c r="K333" s="51" t="s">
        <v>298</v>
      </c>
      <c r="L333" s="51" t="s">
        <v>855</v>
      </c>
      <c r="M333" s="51" t="s">
        <v>856</v>
      </c>
      <c r="N333" s="51">
        <v>32225</v>
      </c>
      <c r="O333" s="52">
        <v>45663</v>
      </c>
      <c r="P333" s="54" t="s">
        <v>1752</v>
      </c>
      <c r="Q333" s="51" t="s">
        <v>540</v>
      </c>
      <c r="R333" s="53" t="s">
        <v>81</v>
      </c>
      <c r="S333" s="53" t="s">
        <v>81</v>
      </c>
      <c r="T333" s="53" t="s">
        <v>81</v>
      </c>
      <c r="U333" s="82" t="s">
        <v>3063</v>
      </c>
      <c r="V333" s="55" t="s">
        <v>83</v>
      </c>
      <c r="W333" s="55">
        <v>80857379</v>
      </c>
      <c r="X333" s="51">
        <v>5</v>
      </c>
      <c r="Y333" s="66" t="s">
        <v>112</v>
      </c>
      <c r="Z333" s="83">
        <v>30900</v>
      </c>
      <c r="AA333" s="84" t="s">
        <v>85</v>
      </c>
      <c r="AB333" s="66" t="s">
        <v>1518</v>
      </c>
      <c r="AC333" s="66" t="s">
        <v>1007</v>
      </c>
      <c r="AD333" s="85" t="s">
        <v>3064</v>
      </c>
      <c r="AE333" s="84">
        <v>3103244041</v>
      </c>
      <c r="AF333" s="66" t="s">
        <v>3065</v>
      </c>
      <c r="AG333" s="64" t="s">
        <v>3066</v>
      </c>
      <c r="AH333" s="86">
        <v>97500000</v>
      </c>
      <c r="AI333" s="66">
        <v>300</v>
      </c>
      <c r="AJ333" s="66" t="s">
        <v>91</v>
      </c>
      <c r="AK333" s="66" t="s">
        <v>1482</v>
      </c>
      <c r="AL333" s="66">
        <f>+VLOOKUP(AK333,LISTAS!$A$921:$C$989,2,0)</f>
        <v>98633349</v>
      </c>
      <c r="AM333" s="66">
        <f>+VLOOKUP(AK333,LISTAS!$A$921:$C$989,3,0)</f>
        <v>8</v>
      </c>
      <c r="AN333" s="65">
        <v>45708</v>
      </c>
      <c r="AO333" s="66">
        <v>39725</v>
      </c>
      <c r="AP333" s="65">
        <v>45709</v>
      </c>
      <c r="AQ333" s="68" t="s">
        <v>93</v>
      </c>
      <c r="AR333" s="181" t="s">
        <v>94</v>
      </c>
      <c r="AS333" s="65">
        <v>45709</v>
      </c>
      <c r="AT333" s="66" t="s">
        <v>95</v>
      </c>
      <c r="AU333" s="66" t="s">
        <v>3067</v>
      </c>
      <c r="AV333" s="65">
        <v>45708</v>
      </c>
      <c r="AW333" s="65">
        <v>45709</v>
      </c>
      <c r="AX333" s="66" t="s">
        <v>97</v>
      </c>
      <c r="AY333" s="65">
        <v>45709</v>
      </c>
      <c r="AZ333" s="66"/>
      <c r="BH333" s="66">
        <f>AI333+BF333</f>
        <v>300</v>
      </c>
      <c r="BI333" s="87">
        <f>+AH333+BG333</f>
        <v>97500000</v>
      </c>
      <c r="BJ333" s="86">
        <f t="shared" si="23"/>
        <v>9750000</v>
      </c>
      <c r="BK333" s="65">
        <v>46011</v>
      </c>
      <c r="BP333" s="67">
        <f>NETWORKDAYS.INTL(E333,AN333,1,Hoja1!C307:C324)-1</f>
        <v>3</v>
      </c>
      <c r="BR333" s="69" t="b">
        <f t="shared" si="21"/>
        <v>0</v>
      </c>
    </row>
    <row r="334" spans="1:70" s="70" customFormat="1" ht="150" customHeight="1">
      <c r="A334" s="62">
        <v>329</v>
      </c>
      <c r="B334" s="63" t="s">
        <v>3068</v>
      </c>
      <c r="C334" s="75" t="s">
        <v>3069</v>
      </c>
      <c r="D334" s="51" t="s">
        <v>3070</v>
      </c>
      <c r="E334" s="52">
        <v>45705</v>
      </c>
      <c r="F334" s="51" t="s">
        <v>73</v>
      </c>
      <c r="G334" s="66" t="s">
        <v>3054</v>
      </c>
      <c r="H334" s="51" t="s">
        <v>74</v>
      </c>
      <c r="I334" s="51" t="s">
        <v>75</v>
      </c>
      <c r="J334" s="51" t="s">
        <v>76</v>
      </c>
      <c r="K334" s="51" t="s">
        <v>183</v>
      </c>
      <c r="L334" s="51" t="s">
        <v>184</v>
      </c>
      <c r="M334" s="51" t="s">
        <v>456</v>
      </c>
      <c r="N334" s="51">
        <v>36925</v>
      </c>
      <c r="O334" s="52">
        <v>45663</v>
      </c>
      <c r="P334" s="54" t="s">
        <v>1808</v>
      </c>
      <c r="Q334" s="51" t="s">
        <v>517</v>
      </c>
      <c r="R334" s="53" t="s">
        <v>81</v>
      </c>
      <c r="S334" s="53" t="s">
        <v>81</v>
      </c>
      <c r="T334" s="53" t="s">
        <v>81</v>
      </c>
      <c r="U334" s="82" t="s">
        <v>3071</v>
      </c>
      <c r="V334" s="55" t="s">
        <v>83</v>
      </c>
      <c r="W334" s="55">
        <v>12994037</v>
      </c>
      <c r="X334" s="51">
        <v>0</v>
      </c>
      <c r="Y334" s="66" t="s">
        <v>112</v>
      </c>
      <c r="Z334" s="83">
        <v>25093</v>
      </c>
      <c r="AA334" s="84" t="s">
        <v>85</v>
      </c>
      <c r="AB334" s="66" t="s">
        <v>859</v>
      </c>
      <c r="AC334" s="66" t="s">
        <v>87</v>
      </c>
      <c r="AD334" s="85" t="s">
        <v>3072</v>
      </c>
      <c r="AE334" s="84">
        <v>3103657046</v>
      </c>
      <c r="AF334" s="66" t="s">
        <v>3073</v>
      </c>
      <c r="AG334" s="64" t="s">
        <v>3059</v>
      </c>
      <c r="AH334" s="86">
        <v>58500000</v>
      </c>
      <c r="AI334" s="66">
        <v>300</v>
      </c>
      <c r="AJ334" s="66" t="s">
        <v>91</v>
      </c>
      <c r="AK334" s="66" t="s">
        <v>883</v>
      </c>
      <c r="AL334" s="66">
        <f>+VLOOKUP(AK334,LISTAS!$A$921:$C$989,2,0)</f>
        <v>52886876</v>
      </c>
      <c r="AM334" s="66">
        <f>+VLOOKUP(AK334,LISTAS!$A$921:$C$989,3,0)</f>
        <v>6</v>
      </c>
      <c r="AN334" s="65">
        <v>45708</v>
      </c>
      <c r="AO334" s="66">
        <v>39325</v>
      </c>
      <c r="AP334" s="65">
        <v>45708</v>
      </c>
      <c r="AQ334" s="68" t="s">
        <v>93</v>
      </c>
      <c r="AR334" s="181" t="s">
        <v>94</v>
      </c>
      <c r="AS334" s="65">
        <v>45709</v>
      </c>
      <c r="AT334" s="66" t="s">
        <v>745</v>
      </c>
      <c r="AU334" s="66" t="s">
        <v>3074</v>
      </c>
      <c r="AV334" s="65">
        <v>45708</v>
      </c>
      <c r="AW334" s="65">
        <v>45708</v>
      </c>
      <c r="AX334" s="66" t="s">
        <v>97</v>
      </c>
      <c r="AY334" s="65">
        <v>45709</v>
      </c>
      <c r="AZ334" s="66"/>
      <c r="BH334" s="66">
        <f>AI334+BF334</f>
        <v>300</v>
      </c>
      <c r="BI334" s="87">
        <f>+AH334+BG334</f>
        <v>58500000</v>
      </c>
      <c r="BJ334" s="86">
        <f t="shared" si="23"/>
        <v>5850000</v>
      </c>
      <c r="BK334" s="65">
        <v>46011</v>
      </c>
      <c r="BP334" s="67">
        <f>NETWORKDAYS.INTL(E334,AN334,1,Hoja1!C308:C325)-1</f>
        <v>3</v>
      </c>
      <c r="BR334" s="69" t="b">
        <f t="shared" si="21"/>
        <v>0</v>
      </c>
    </row>
    <row r="335" spans="1:70" s="70" customFormat="1" ht="150" customHeight="1">
      <c r="A335" s="62">
        <v>330</v>
      </c>
      <c r="B335" s="63" t="s">
        <v>3075</v>
      </c>
      <c r="C335" s="75" t="s">
        <v>3076</v>
      </c>
      <c r="D335" s="51" t="s">
        <v>3077</v>
      </c>
      <c r="E335" s="52">
        <v>45699</v>
      </c>
      <c r="F335" s="51" t="s">
        <v>73</v>
      </c>
      <c r="G335" s="66" t="s">
        <v>3078</v>
      </c>
      <c r="H335" s="51" t="s">
        <v>74</v>
      </c>
      <c r="I335" s="51" t="s">
        <v>75</v>
      </c>
      <c r="J335" s="51" t="s">
        <v>76</v>
      </c>
      <c r="K335" s="51" t="s">
        <v>209</v>
      </c>
      <c r="L335" s="51" t="s">
        <v>184</v>
      </c>
      <c r="M335" s="51" t="s">
        <v>456</v>
      </c>
      <c r="N335" s="51">
        <v>20925</v>
      </c>
      <c r="O335" s="52">
        <v>45663</v>
      </c>
      <c r="P335" s="54">
        <v>52650000</v>
      </c>
      <c r="Q335" s="51" t="s">
        <v>517</v>
      </c>
      <c r="R335" s="53" t="s">
        <v>81</v>
      </c>
      <c r="S335" s="53" t="s">
        <v>81</v>
      </c>
      <c r="T335" s="53" t="s">
        <v>81</v>
      </c>
      <c r="U335" s="82" t="s">
        <v>3079</v>
      </c>
      <c r="V335" s="55" t="s">
        <v>83</v>
      </c>
      <c r="W335" s="55">
        <v>1049621358</v>
      </c>
      <c r="X335" s="51">
        <v>5</v>
      </c>
      <c r="Y335" s="66" t="s">
        <v>112</v>
      </c>
      <c r="Z335" s="83">
        <v>32961</v>
      </c>
      <c r="AA335" s="84" t="s">
        <v>85</v>
      </c>
      <c r="AB335" s="66" t="s">
        <v>1142</v>
      </c>
      <c r="AC335" s="66"/>
      <c r="AD335" s="85" t="s">
        <v>3080</v>
      </c>
      <c r="AE335" s="84">
        <v>3123692506</v>
      </c>
      <c r="AF335" s="66" t="s">
        <v>3081</v>
      </c>
      <c r="AG335" s="64" t="s">
        <v>2965</v>
      </c>
      <c r="AH335" s="86">
        <v>52650000</v>
      </c>
      <c r="AI335" s="66">
        <v>270</v>
      </c>
      <c r="AJ335" s="66" t="s">
        <v>91</v>
      </c>
      <c r="AK335" s="66" t="s">
        <v>883</v>
      </c>
      <c r="AL335" s="66">
        <f>+VLOOKUP(AK335,LISTAS!$A$921:$C$989,2,0)</f>
        <v>52886876</v>
      </c>
      <c r="AM335" s="66">
        <f>+VLOOKUP(AK335,LISTAS!$A$921:$C$989,3,0)</f>
        <v>6</v>
      </c>
      <c r="AN335" s="65">
        <v>45708</v>
      </c>
      <c r="AO335" s="66">
        <v>39625</v>
      </c>
      <c r="AP335" s="65">
        <v>45708</v>
      </c>
      <c r="AQ335" s="68" t="s">
        <v>93</v>
      </c>
      <c r="AR335" s="181" t="s">
        <v>94</v>
      </c>
      <c r="AS335" s="65">
        <v>45709</v>
      </c>
      <c r="AT335" s="66" t="s">
        <v>95</v>
      </c>
      <c r="AU335" s="66" t="s">
        <v>3082</v>
      </c>
      <c r="AV335" s="65">
        <v>45708</v>
      </c>
      <c r="AW335" s="65">
        <v>45709</v>
      </c>
      <c r="AX335" s="66" t="s">
        <v>97</v>
      </c>
      <c r="AY335" s="65">
        <v>45709</v>
      </c>
      <c r="AZ335" s="66"/>
      <c r="BH335" s="66">
        <f>AI335+BF335</f>
        <v>270</v>
      </c>
      <c r="BI335" s="87">
        <f>+AH335+BG335</f>
        <v>52650000</v>
      </c>
      <c r="BJ335" s="86">
        <f>+BI335/(BH335/30)</f>
        <v>5850000</v>
      </c>
      <c r="BK335" s="65">
        <v>45981</v>
      </c>
      <c r="BP335" s="67">
        <f>NETWORKDAYS.INTL(E335,AN335,1,Hoja1!C307:C324)-1</f>
        <v>7</v>
      </c>
      <c r="BQ335" s="70" t="s">
        <v>953</v>
      </c>
      <c r="BR335" s="69" t="b">
        <f t="shared" si="21"/>
        <v>0</v>
      </c>
    </row>
    <row r="336" spans="1:70" s="70" customFormat="1" ht="150" customHeight="1">
      <c r="A336" s="62">
        <v>331</v>
      </c>
      <c r="B336" s="63" t="s">
        <v>3083</v>
      </c>
      <c r="C336" s="75" t="s">
        <v>3084</v>
      </c>
      <c r="D336" s="51" t="s">
        <v>3085</v>
      </c>
      <c r="E336" s="52">
        <v>45705</v>
      </c>
      <c r="F336" s="51" t="s">
        <v>73</v>
      </c>
      <c r="G336" s="66">
        <v>70131700</v>
      </c>
      <c r="H336" s="51" t="s">
        <v>74</v>
      </c>
      <c r="I336" s="51" t="s">
        <v>75</v>
      </c>
      <c r="J336" s="51" t="s">
        <v>76</v>
      </c>
      <c r="K336" s="51" t="s">
        <v>298</v>
      </c>
      <c r="L336" s="51" t="s">
        <v>855</v>
      </c>
      <c r="M336" s="51" t="s">
        <v>856</v>
      </c>
      <c r="N336" s="51">
        <v>32125</v>
      </c>
      <c r="O336" s="52">
        <v>45663</v>
      </c>
      <c r="P336" s="54" t="s">
        <v>2120</v>
      </c>
      <c r="Q336" s="51" t="s">
        <v>540</v>
      </c>
      <c r="R336" s="53" t="s">
        <v>81</v>
      </c>
      <c r="S336" s="53" t="s">
        <v>81</v>
      </c>
      <c r="T336" s="53" t="s">
        <v>81</v>
      </c>
      <c r="U336" s="82" t="s">
        <v>3086</v>
      </c>
      <c r="V336" s="55" t="s">
        <v>83</v>
      </c>
      <c r="W336" s="55">
        <v>3020140</v>
      </c>
      <c r="X336" s="51">
        <v>1</v>
      </c>
      <c r="Y336" s="66" t="s">
        <v>112</v>
      </c>
      <c r="Z336" s="83">
        <v>19206</v>
      </c>
      <c r="AA336" s="84" t="s">
        <v>85</v>
      </c>
      <c r="AB336" s="66" t="s">
        <v>3087</v>
      </c>
      <c r="AC336" s="66" t="s">
        <v>87</v>
      </c>
      <c r="AD336" s="85" t="s">
        <v>3088</v>
      </c>
      <c r="AE336" s="84">
        <v>3102295639</v>
      </c>
      <c r="AF336" s="66" t="s">
        <v>3089</v>
      </c>
      <c r="AG336" s="64" t="s">
        <v>3090</v>
      </c>
      <c r="AH336" s="86">
        <v>91000000</v>
      </c>
      <c r="AI336" s="66">
        <v>300</v>
      </c>
      <c r="AJ336" s="66" t="s">
        <v>91</v>
      </c>
      <c r="AK336" s="66" t="s">
        <v>1482</v>
      </c>
      <c r="AL336" s="66">
        <f>+VLOOKUP(AK336,LISTAS!$A$921:$C$989,2,0)</f>
        <v>98633349</v>
      </c>
      <c r="AM336" s="66">
        <f>+VLOOKUP(AK336,LISTAS!$A$921:$C$989,3,0)</f>
        <v>8</v>
      </c>
      <c r="AN336" s="65">
        <v>45708</v>
      </c>
      <c r="AO336" s="66">
        <v>40625</v>
      </c>
      <c r="AP336" s="65">
        <v>45771</v>
      </c>
      <c r="AQ336" s="68" t="s">
        <v>93</v>
      </c>
      <c r="AR336" s="181" t="s">
        <v>94</v>
      </c>
      <c r="AS336" s="65">
        <v>45709</v>
      </c>
      <c r="AT336" s="66" t="s">
        <v>95</v>
      </c>
      <c r="AU336" s="66" t="s">
        <v>3091</v>
      </c>
      <c r="AV336" s="65">
        <v>45712</v>
      </c>
      <c r="AW336" s="65">
        <v>45712</v>
      </c>
      <c r="AX336" s="66" t="s">
        <v>97</v>
      </c>
      <c r="AY336" s="65">
        <v>45712</v>
      </c>
      <c r="AZ336" s="66"/>
      <c r="BH336" s="66">
        <f>AI336+BF336</f>
        <v>300</v>
      </c>
      <c r="BI336" s="87">
        <f>+AH336+BG336</f>
        <v>91000000</v>
      </c>
      <c r="BJ336" s="86">
        <f>+BI336/(BH336/30)</f>
        <v>9100000</v>
      </c>
      <c r="BK336" s="65">
        <v>46014</v>
      </c>
      <c r="BP336" s="67">
        <f>NETWORKDAYS.INTL(E336,AN336,1,Hoja1!C317:C334)-1</f>
        <v>3</v>
      </c>
      <c r="BR336" s="69" t="b">
        <f t="shared" si="21"/>
        <v>0</v>
      </c>
    </row>
    <row r="337" spans="1:70" s="70" customFormat="1" ht="150" customHeight="1">
      <c r="A337" s="62">
        <v>332</v>
      </c>
      <c r="B337" s="63" t="s">
        <v>3092</v>
      </c>
      <c r="C337" s="75" t="s">
        <v>3093</v>
      </c>
      <c r="D337" s="51" t="s">
        <v>3094</v>
      </c>
      <c r="E337" s="52">
        <v>45705</v>
      </c>
      <c r="F337" s="51" t="s">
        <v>73</v>
      </c>
      <c r="G337" s="66" t="s">
        <v>3095</v>
      </c>
      <c r="H337" s="51" t="s">
        <v>74</v>
      </c>
      <c r="I337" s="51" t="s">
        <v>75</v>
      </c>
      <c r="J337" s="51" t="s">
        <v>76</v>
      </c>
      <c r="K337" s="51" t="s">
        <v>3096</v>
      </c>
      <c r="L337" s="51" t="s">
        <v>184</v>
      </c>
      <c r="M337" s="51" t="s">
        <v>456</v>
      </c>
      <c r="N337" s="51">
        <v>4425</v>
      </c>
      <c r="O337" s="52">
        <v>45661</v>
      </c>
      <c r="P337" s="54" t="s">
        <v>3097</v>
      </c>
      <c r="Q337" s="51" t="s">
        <v>517</v>
      </c>
      <c r="R337" s="53" t="s">
        <v>81</v>
      </c>
      <c r="S337" s="53" t="s">
        <v>81</v>
      </c>
      <c r="T337" s="53" t="s">
        <v>81</v>
      </c>
      <c r="U337" s="82" t="s">
        <v>3098</v>
      </c>
      <c r="V337" s="55" t="s">
        <v>552</v>
      </c>
      <c r="W337" s="55">
        <v>272175</v>
      </c>
      <c r="X337" s="51">
        <v>7</v>
      </c>
      <c r="Y337" s="66" t="s">
        <v>112</v>
      </c>
      <c r="Z337" s="83">
        <v>28626</v>
      </c>
      <c r="AA337" s="84" t="s">
        <v>85</v>
      </c>
      <c r="AB337" s="66" t="s">
        <v>188</v>
      </c>
      <c r="AC337" s="66" t="s">
        <v>87</v>
      </c>
      <c r="AD337" s="85" t="s">
        <v>3099</v>
      </c>
      <c r="AE337" s="84">
        <v>3154141184</v>
      </c>
      <c r="AF337" s="66" t="s">
        <v>3100</v>
      </c>
      <c r="AG337" s="64" t="s">
        <v>3101</v>
      </c>
      <c r="AH337" s="86">
        <v>87316667</v>
      </c>
      <c r="AI337" s="66">
        <v>310</v>
      </c>
      <c r="AJ337" s="66" t="s">
        <v>91</v>
      </c>
      <c r="AK337" s="66" t="s">
        <v>463</v>
      </c>
      <c r="AL337" s="66">
        <f>+VLOOKUP(AK337,LISTAS!$A$921:$C$989,2,0)</f>
        <v>91496098</v>
      </c>
      <c r="AM337" s="66">
        <f>+VLOOKUP(AK337,LISTAS!$A$921:$C$989,3,0)</f>
        <v>0</v>
      </c>
      <c r="AN337" s="65">
        <v>45709</v>
      </c>
      <c r="AO337" s="66">
        <v>41525</v>
      </c>
      <c r="AP337" s="65">
        <v>45771</v>
      </c>
      <c r="AQ337" s="68" t="s">
        <v>93</v>
      </c>
      <c r="AR337" s="181" t="s">
        <v>94</v>
      </c>
      <c r="AS337" s="65">
        <v>45712</v>
      </c>
      <c r="AT337" s="66" t="s">
        <v>95</v>
      </c>
      <c r="AU337" s="66" t="s">
        <v>3102</v>
      </c>
      <c r="AV337" s="65">
        <v>45712</v>
      </c>
      <c r="AW337" s="65">
        <v>45713</v>
      </c>
      <c r="AX337" s="66" t="s">
        <v>97</v>
      </c>
      <c r="AY337" s="65">
        <v>45713</v>
      </c>
      <c r="AZ337" s="66" t="s">
        <v>1157</v>
      </c>
      <c r="BA337" s="107">
        <v>45728</v>
      </c>
      <c r="BB337" s="107">
        <v>45730</v>
      </c>
      <c r="BC337" s="107">
        <v>45733</v>
      </c>
      <c r="BD337" s="107"/>
      <c r="BF337" s="62">
        <v>4</v>
      </c>
      <c r="BG337" s="106">
        <v>1126667</v>
      </c>
      <c r="BH337" s="66">
        <f>AI337-BF337</f>
        <v>306</v>
      </c>
      <c r="BI337" s="87">
        <f>+AH337-BG337</f>
        <v>86190000</v>
      </c>
      <c r="BJ337" s="86">
        <f>+BI337/(BH337/30)</f>
        <v>8450000</v>
      </c>
      <c r="BK337" s="65">
        <v>46021</v>
      </c>
      <c r="BP337" s="67">
        <f>NETWORKDAYS.INTL(E337,AN337,1,Hoja1!C322:C339)-1</f>
        <v>4</v>
      </c>
      <c r="BR337" s="69" t="b">
        <f t="shared" si="21"/>
        <v>0</v>
      </c>
    </row>
    <row r="338" spans="1:70" s="70" customFormat="1" ht="150" customHeight="1">
      <c r="A338" s="62">
        <v>333</v>
      </c>
      <c r="B338" s="63" t="s">
        <v>3103</v>
      </c>
      <c r="C338" s="75" t="s">
        <v>3104</v>
      </c>
      <c r="D338" s="51" t="s">
        <v>3105</v>
      </c>
      <c r="E338" s="52">
        <v>45706</v>
      </c>
      <c r="F338" s="51" t="s">
        <v>73</v>
      </c>
      <c r="G338" s="66">
        <v>70131700</v>
      </c>
      <c r="H338" s="51" t="s">
        <v>74</v>
      </c>
      <c r="I338" s="51" t="s">
        <v>75</v>
      </c>
      <c r="J338" s="51" t="s">
        <v>76</v>
      </c>
      <c r="K338" s="51" t="s">
        <v>298</v>
      </c>
      <c r="L338" s="51" t="s">
        <v>855</v>
      </c>
      <c r="M338" s="51" t="s">
        <v>856</v>
      </c>
      <c r="N338" s="51">
        <v>28925</v>
      </c>
      <c r="O338" s="52">
        <v>45663</v>
      </c>
      <c r="P338" s="54">
        <v>91000000</v>
      </c>
      <c r="Q338" s="51" t="s">
        <v>1476</v>
      </c>
      <c r="R338" s="53" t="s">
        <v>81</v>
      </c>
      <c r="S338" s="53" t="s">
        <v>81</v>
      </c>
      <c r="T338" s="53" t="s">
        <v>81</v>
      </c>
      <c r="U338" s="82" t="s">
        <v>3106</v>
      </c>
      <c r="V338" s="55" t="s">
        <v>83</v>
      </c>
      <c r="W338" s="55">
        <v>1016001927</v>
      </c>
      <c r="X338" s="51">
        <v>6</v>
      </c>
      <c r="Y338" s="66" t="s">
        <v>112</v>
      </c>
      <c r="Z338" s="83">
        <v>31880</v>
      </c>
      <c r="AA338" s="84" t="s">
        <v>85</v>
      </c>
      <c r="AB338" s="66" t="s">
        <v>1197</v>
      </c>
      <c r="AC338" s="66" t="s">
        <v>1007</v>
      </c>
      <c r="AD338" s="85" t="s">
        <v>3107</v>
      </c>
      <c r="AE338" s="84">
        <v>3042151434</v>
      </c>
      <c r="AF338" s="66" t="s">
        <v>3108</v>
      </c>
      <c r="AG338" s="64" t="s">
        <v>3109</v>
      </c>
      <c r="AH338" s="86">
        <v>91000000</v>
      </c>
      <c r="AI338" s="66">
        <v>300</v>
      </c>
      <c r="AJ338" s="66" t="s">
        <v>91</v>
      </c>
      <c r="AK338" s="66" t="s">
        <v>1482</v>
      </c>
      <c r="AL338" s="66">
        <f>+VLOOKUP(AK338,LISTAS!$A$921:$C$989,2,0)</f>
        <v>98633349</v>
      </c>
      <c r="AM338" s="66">
        <f>+VLOOKUP(AK338,LISTAS!$A$921:$C$989,3,0)</f>
        <v>8</v>
      </c>
      <c r="AN338" s="65">
        <v>45709</v>
      </c>
      <c r="AO338" s="66">
        <v>40725</v>
      </c>
      <c r="AP338" s="65">
        <v>45346</v>
      </c>
      <c r="AQ338" s="68" t="s">
        <v>93</v>
      </c>
      <c r="AR338" s="181" t="s">
        <v>194</v>
      </c>
      <c r="AS338" s="65">
        <v>45712</v>
      </c>
      <c r="AT338" s="66" t="s">
        <v>163</v>
      </c>
      <c r="AU338" s="66" t="s">
        <v>3110</v>
      </c>
      <c r="AV338" s="65">
        <v>45708</v>
      </c>
      <c r="AW338" s="65">
        <v>45712</v>
      </c>
      <c r="AX338" s="66" t="s">
        <v>97</v>
      </c>
      <c r="AY338" s="65">
        <v>45712</v>
      </c>
      <c r="AZ338" s="66"/>
      <c r="BH338" s="66">
        <f>AI338+BF338</f>
        <v>300</v>
      </c>
      <c r="BI338" s="87">
        <f>+AH338+BG338</f>
        <v>91000000</v>
      </c>
      <c r="BJ338" s="86">
        <f>+BI338/(BH338/30)</f>
        <v>9100000</v>
      </c>
      <c r="BK338" s="65">
        <v>46014</v>
      </c>
      <c r="BP338" s="67">
        <f>NETWORKDAYS.INTL(E338,AN338,1,Hoja1!C325:C342)-1</f>
        <v>3</v>
      </c>
      <c r="BR338" s="69" t="b">
        <f t="shared" si="21"/>
        <v>0</v>
      </c>
    </row>
    <row r="339" spans="1:70" s="70" customFormat="1" ht="150" customHeight="1">
      <c r="A339" s="62">
        <v>334</v>
      </c>
      <c r="B339" s="63" t="s">
        <v>3111</v>
      </c>
      <c r="C339" s="75" t="s">
        <v>3112</v>
      </c>
      <c r="D339" s="51" t="s">
        <v>3113</v>
      </c>
      <c r="E339" s="52">
        <v>45705</v>
      </c>
      <c r="F339" s="51" t="s">
        <v>73</v>
      </c>
      <c r="G339" s="66" t="s">
        <v>1178</v>
      </c>
      <c r="H339" s="51" t="s">
        <v>74</v>
      </c>
      <c r="I339" s="51" t="s">
        <v>75</v>
      </c>
      <c r="J339" s="51" t="s">
        <v>76</v>
      </c>
      <c r="K339" s="51" t="s">
        <v>183</v>
      </c>
      <c r="L339" s="51" t="s">
        <v>184</v>
      </c>
      <c r="M339" s="51" t="s">
        <v>456</v>
      </c>
      <c r="N339" s="51">
        <v>37425</v>
      </c>
      <c r="O339" s="52">
        <v>45663</v>
      </c>
      <c r="P339" s="54">
        <v>58500000</v>
      </c>
      <c r="Q339" s="51" t="s">
        <v>517</v>
      </c>
      <c r="R339" s="53" t="s">
        <v>81</v>
      </c>
      <c r="S339" s="53" t="s">
        <v>81</v>
      </c>
      <c r="T339" s="53" t="s">
        <v>81</v>
      </c>
      <c r="U339" s="82" t="s">
        <v>3114</v>
      </c>
      <c r="V339" s="55" t="s">
        <v>83</v>
      </c>
      <c r="W339" s="55">
        <v>73104295</v>
      </c>
      <c r="X339" s="51">
        <v>9</v>
      </c>
      <c r="Y339" s="66" t="s">
        <v>112</v>
      </c>
      <c r="Z339" s="83">
        <v>22228</v>
      </c>
      <c r="AA339" s="84" t="s">
        <v>85</v>
      </c>
      <c r="AB339" s="66" t="s">
        <v>1055</v>
      </c>
      <c r="AC339" s="66" t="s">
        <v>3115</v>
      </c>
      <c r="AD339" s="85" t="s">
        <v>3116</v>
      </c>
      <c r="AE339" s="84">
        <v>3162521868</v>
      </c>
      <c r="AF339" s="66" t="s">
        <v>3117</v>
      </c>
      <c r="AG339" s="64" t="s">
        <v>3118</v>
      </c>
      <c r="AH339" s="86">
        <v>58500000</v>
      </c>
      <c r="AI339" s="66">
        <v>300</v>
      </c>
      <c r="AJ339" s="66" t="s">
        <v>91</v>
      </c>
      <c r="AK339" s="66" t="s">
        <v>883</v>
      </c>
      <c r="AL339" s="66">
        <f>+VLOOKUP(AK339,LISTAS!$A$921:$C$989,2,0)</f>
        <v>52886876</v>
      </c>
      <c r="AM339" s="66">
        <f>+VLOOKUP(AK339,LISTAS!$A$921:$C$989,3,0)</f>
        <v>6</v>
      </c>
      <c r="AN339" s="65">
        <v>45709</v>
      </c>
      <c r="AO339" s="66">
        <v>41425</v>
      </c>
      <c r="AP339" s="65">
        <v>45346</v>
      </c>
      <c r="AQ339" s="68" t="s">
        <v>93</v>
      </c>
      <c r="AR339" s="181" t="s">
        <v>94</v>
      </c>
      <c r="AS339" s="65">
        <v>45709</v>
      </c>
      <c r="AT339" s="66" t="s">
        <v>95</v>
      </c>
      <c r="AU339" s="66" t="s">
        <v>3119</v>
      </c>
      <c r="AV339" s="65">
        <v>45710</v>
      </c>
      <c r="AW339" s="65">
        <v>45712</v>
      </c>
      <c r="AX339" s="66" t="s">
        <v>97</v>
      </c>
      <c r="AY339" s="65">
        <v>45712</v>
      </c>
      <c r="AZ339" s="66"/>
      <c r="BH339" s="66">
        <f>AI339+BF339</f>
        <v>300</v>
      </c>
      <c r="BI339" s="87">
        <f>+AH339+BG339</f>
        <v>58500000</v>
      </c>
      <c r="BJ339" s="86">
        <f t="shared" ref="BJ339:BJ366" si="24">+BI339/(BH339/30)</f>
        <v>5850000</v>
      </c>
      <c r="BK339" s="65">
        <v>46014</v>
      </c>
      <c r="BP339" s="67">
        <f>NETWORKDAYS.INTL(E339,AN339,1,Hoja1!C326:C343)-1</f>
        <v>4</v>
      </c>
      <c r="BR339" s="69" t="b">
        <f t="shared" si="21"/>
        <v>0</v>
      </c>
    </row>
    <row r="340" spans="1:70" s="70" customFormat="1" ht="150" customHeight="1">
      <c r="A340" s="62">
        <v>335</v>
      </c>
      <c r="B340" s="63" t="s">
        <v>3120</v>
      </c>
      <c r="C340" s="75" t="s">
        <v>3121</v>
      </c>
      <c r="D340" s="51" t="s">
        <v>3122</v>
      </c>
      <c r="E340" s="52">
        <v>45705</v>
      </c>
      <c r="F340" s="51" t="s">
        <v>73</v>
      </c>
      <c r="G340" s="66">
        <v>81112002</v>
      </c>
      <c r="H340" s="51" t="s">
        <v>74</v>
      </c>
      <c r="I340" s="51" t="s">
        <v>75</v>
      </c>
      <c r="J340" s="51" t="s">
        <v>76</v>
      </c>
      <c r="K340" s="51" t="s">
        <v>248</v>
      </c>
      <c r="L340" s="51" t="s">
        <v>184</v>
      </c>
      <c r="M340" s="51" t="s">
        <v>456</v>
      </c>
      <c r="N340" s="51">
        <v>21825</v>
      </c>
      <c r="O340" s="52">
        <v>45663</v>
      </c>
      <c r="P340" s="54">
        <v>58500000</v>
      </c>
      <c r="Q340" s="51" t="s">
        <v>789</v>
      </c>
      <c r="R340" s="53" t="s">
        <v>81</v>
      </c>
      <c r="S340" s="53" t="s">
        <v>81</v>
      </c>
      <c r="T340" s="53" t="s">
        <v>81</v>
      </c>
      <c r="U340" s="82" t="s">
        <v>3123</v>
      </c>
      <c r="V340" s="55" t="s">
        <v>83</v>
      </c>
      <c r="W340" s="55">
        <v>1192757687</v>
      </c>
      <c r="X340" s="51">
        <v>7</v>
      </c>
      <c r="Y340" s="66" t="s">
        <v>112</v>
      </c>
      <c r="Z340" s="83">
        <v>36879</v>
      </c>
      <c r="AA340" s="84" t="s">
        <v>85</v>
      </c>
      <c r="AB340" s="66" t="s">
        <v>1877</v>
      </c>
      <c r="AC340" s="66" t="s">
        <v>87</v>
      </c>
      <c r="AD340" s="85" t="s">
        <v>3124</v>
      </c>
      <c r="AE340" s="84">
        <v>3166278169</v>
      </c>
      <c r="AF340" s="66" t="s">
        <v>3125</v>
      </c>
      <c r="AG340" s="64" t="s">
        <v>3126</v>
      </c>
      <c r="AH340" s="86">
        <v>58500000</v>
      </c>
      <c r="AI340" s="66">
        <v>300</v>
      </c>
      <c r="AJ340" s="66" t="s">
        <v>91</v>
      </c>
      <c r="AK340" s="66" t="s">
        <v>704</v>
      </c>
      <c r="AL340" s="66">
        <f>+VLOOKUP(AK340,LISTAS!$A$921:$C$989,2,0)</f>
        <v>52490298</v>
      </c>
      <c r="AM340" s="66">
        <f>+VLOOKUP(AK340,LISTAS!$A$921:$C$989,3,0)</f>
        <v>8</v>
      </c>
      <c r="AN340" s="65">
        <v>45709</v>
      </c>
      <c r="AO340" s="66">
        <v>40925</v>
      </c>
      <c r="AP340" s="65">
        <v>45346</v>
      </c>
      <c r="AQ340" s="68" t="s">
        <v>93</v>
      </c>
      <c r="AR340" s="181" t="s">
        <v>94</v>
      </c>
      <c r="AS340" s="65">
        <v>45712</v>
      </c>
      <c r="AT340" s="66" t="s">
        <v>95</v>
      </c>
      <c r="AU340" s="66" t="s">
        <v>3127</v>
      </c>
      <c r="AV340" s="65">
        <v>45712</v>
      </c>
      <c r="AW340" s="65">
        <v>45712</v>
      </c>
      <c r="AX340" s="66" t="s">
        <v>97</v>
      </c>
      <c r="AY340" s="65">
        <v>45712</v>
      </c>
      <c r="AZ340" s="66"/>
      <c r="BH340" s="66">
        <f>AI340+BF340</f>
        <v>300</v>
      </c>
      <c r="BI340" s="87">
        <f>+AH340+BG340</f>
        <v>58500000</v>
      </c>
      <c r="BJ340" s="86">
        <f t="shared" si="24"/>
        <v>5850000</v>
      </c>
      <c r="BK340" s="65">
        <v>46014</v>
      </c>
      <c r="BP340" s="67">
        <f>NETWORKDAYS.INTL(E340,AN340,1,Hoja1!C327:C344)-1</f>
        <v>4</v>
      </c>
      <c r="BR340" s="69" t="b">
        <f t="shared" si="21"/>
        <v>0</v>
      </c>
    </row>
    <row r="341" spans="1:70" s="70" customFormat="1" ht="150" customHeight="1">
      <c r="A341" s="62">
        <v>336</v>
      </c>
      <c r="B341" s="63" t="s">
        <v>3128</v>
      </c>
      <c r="C341" s="75" t="s">
        <v>3129</v>
      </c>
      <c r="D341" s="51" t="s">
        <v>3130</v>
      </c>
      <c r="E341" s="52">
        <v>45699</v>
      </c>
      <c r="F341" s="51" t="s">
        <v>73</v>
      </c>
      <c r="G341" s="66" t="s">
        <v>1178</v>
      </c>
      <c r="H341" s="51" t="s">
        <v>74</v>
      </c>
      <c r="I341" s="51" t="s">
        <v>75</v>
      </c>
      <c r="J341" s="51" t="s">
        <v>76</v>
      </c>
      <c r="K341" s="51" t="s">
        <v>209</v>
      </c>
      <c r="L341" s="51" t="s">
        <v>184</v>
      </c>
      <c r="M341" s="51" t="s">
        <v>456</v>
      </c>
      <c r="N341" s="51">
        <v>40325</v>
      </c>
      <c r="O341" s="52">
        <v>45663</v>
      </c>
      <c r="P341" s="54">
        <v>52650000</v>
      </c>
      <c r="Q341" s="51" t="s">
        <v>517</v>
      </c>
      <c r="R341" s="53" t="s">
        <v>81</v>
      </c>
      <c r="S341" s="53" t="s">
        <v>81</v>
      </c>
      <c r="T341" s="53" t="s">
        <v>81</v>
      </c>
      <c r="U341" s="82" t="s">
        <v>3131</v>
      </c>
      <c r="V341" s="55" t="s">
        <v>83</v>
      </c>
      <c r="W341" s="55">
        <v>4266640</v>
      </c>
      <c r="X341" s="51">
        <v>0</v>
      </c>
      <c r="Y341" s="66" t="s">
        <v>112</v>
      </c>
      <c r="Z341" s="83">
        <v>25844</v>
      </c>
      <c r="AA341" s="84" t="s">
        <v>85</v>
      </c>
      <c r="AB341" s="66" t="s">
        <v>859</v>
      </c>
      <c r="AC341" s="66" t="s">
        <v>87</v>
      </c>
      <c r="AD341" s="85" t="s">
        <v>3132</v>
      </c>
      <c r="AE341" s="84">
        <v>3134458085</v>
      </c>
      <c r="AF341" s="66" t="s">
        <v>3133</v>
      </c>
      <c r="AG341" s="64" t="s">
        <v>3134</v>
      </c>
      <c r="AH341" s="86">
        <v>52650000</v>
      </c>
      <c r="AI341" s="66">
        <v>270</v>
      </c>
      <c r="AJ341" s="66" t="s">
        <v>91</v>
      </c>
      <c r="AK341" s="66" t="s">
        <v>883</v>
      </c>
      <c r="AL341" s="66">
        <f>+VLOOKUP(AK341,LISTAS!$A$921:$C$989,2,0)</f>
        <v>52886876</v>
      </c>
      <c r="AM341" s="66">
        <f>+VLOOKUP(AK341,LISTAS!$A$921:$C$989,3,0)</f>
        <v>6</v>
      </c>
      <c r="AN341" s="65">
        <v>45709</v>
      </c>
      <c r="AO341" s="66">
        <v>40825</v>
      </c>
      <c r="AP341" s="65">
        <v>45346</v>
      </c>
      <c r="AQ341" s="68" t="s">
        <v>93</v>
      </c>
      <c r="AR341" s="181" t="s">
        <v>194</v>
      </c>
      <c r="AS341" s="65">
        <v>45712</v>
      </c>
      <c r="AT341" s="66" t="s">
        <v>95</v>
      </c>
      <c r="AU341" s="66" t="s">
        <v>3135</v>
      </c>
      <c r="AV341" s="65">
        <v>45710</v>
      </c>
      <c r="AW341" s="65">
        <v>45712</v>
      </c>
      <c r="AX341" s="66" t="s">
        <v>97</v>
      </c>
      <c r="AY341" s="65">
        <v>45712</v>
      </c>
      <c r="AZ341" s="66"/>
      <c r="BH341" s="66">
        <f>AI341+BF341</f>
        <v>270</v>
      </c>
      <c r="BI341" s="87">
        <f>+AH341+BG341</f>
        <v>52650000</v>
      </c>
      <c r="BJ341" s="86">
        <f t="shared" si="24"/>
        <v>5850000</v>
      </c>
      <c r="BK341" s="65">
        <v>45984</v>
      </c>
      <c r="BP341" s="67">
        <f>NETWORKDAYS.INTL(E341,AN341,1,Hoja1!C328:C345)-1</f>
        <v>8</v>
      </c>
      <c r="BQ341" s="70" t="s">
        <v>953</v>
      </c>
      <c r="BR341" s="69" t="b">
        <f t="shared" si="21"/>
        <v>0</v>
      </c>
    </row>
    <row r="342" spans="1:70" s="70" customFormat="1" ht="150" customHeight="1">
      <c r="A342" s="62">
        <v>337</v>
      </c>
      <c r="B342" s="63" t="s">
        <v>3136</v>
      </c>
      <c r="C342" s="75" t="s">
        <v>3137</v>
      </c>
      <c r="D342" s="51" t="s">
        <v>3138</v>
      </c>
      <c r="E342" s="52">
        <v>45702</v>
      </c>
      <c r="F342" s="51" t="s">
        <v>73</v>
      </c>
      <c r="G342" s="66" t="s">
        <v>788</v>
      </c>
      <c r="H342" s="51" t="s">
        <v>74</v>
      </c>
      <c r="I342" s="51" t="s">
        <v>75</v>
      </c>
      <c r="J342" s="51" t="s">
        <v>76</v>
      </c>
      <c r="K342" s="51" t="s">
        <v>298</v>
      </c>
      <c r="L342" s="51" t="s">
        <v>184</v>
      </c>
      <c r="M342" s="51" t="s">
        <v>456</v>
      </c>
      <c r="N342" s="51">
        <v>34225</v>
      </c>
      <c r="O342" s="52">
        <v>45663</v>
      </c>
      <c r="P342" s="54">
        <v>43875000</v>
      </c>
      <c r="Q342" s="51" t="s">
        <v>527</v>
      </c>
      <c r="R342" s="53" t="s">
        <v>81</v>
      </c>
      <c r="S342" s="53" t="s">
        <v>81</v>
      </c>
      <c r="T342" s="53" t="s">
        <v>81</v>
      </c>
      <c r="U342" s="82" t="s">
        <v>3139</v>
      </c>
      <c r="V342" s="55" t="s">
        <v>83</v>
      </c>
      <c r="W342" s="55">
        <v>79881718</v>
      </c>
      <c r="X342" s="51">
        <v>6</v>
      </c>
      <c r="Y342" s="66" t="s">
        <v>112</v>
      </c>
      <c r="Z342" s="83">
        <v>29196</v>
      </c>
      <c r="AA342" s="84" t="s">
        <v>85</v>
      </c>
      <c r="AB342" s="66" t="s">
        <v>3140</v>
      </c>
      <c r="AC342" s="66" t="s">
        <v>87</v>
      </c>
      <c r="AD342" s="85" t="s">
        <v>3141</v>
      </c>
      <c r="AE342" s="84">
        <v>3138007466</v>
      </c>
      <c r="AF342" s="66" t="s">
        <v>3142</v>
      </c>
      <c r="AG342" s="64" t="s">
        <v>3143</v>
      </c>
      <c r="AH342" s="86">
        <v>40950000</v>
      </c>
      <c r="AI342" s="66">
        <v>270</v>
      </c>
      <c r="AJ342" s="66" t="s">
        <v>91</v>
      </c>
      <c r="AK342" s="66" t="s">
        <v>439</v>
      </c>
      <c r="AL342" s="66">
        <f>+VLOOKUP(AK342,LISTAS!$A$921:$C$989,2,0)</f>
        <v>51764897</v>
      </c>
      <c r="AM342" s="66">
        <f>+VLOOKUP(AK342,LISTAS!$A$921:$C$989,3,0)</f>
        <v>3</v>
      </c>
      <c r="AN342" s="65">
        <v>45709</v>
      </c>
      <c r="AO342" s="66">
        <v>40525</v>
      </c>
      <c r="AP342" s="65">
        <v>45346</v>
      </c>
      <c r="AQ342" s="68" t="s">
        <v>93</v>
      </c>
      <c r="AR342" s="181" t="s">
        <v>94</v>
      </c>
      <c r="AS342" s="65">
        <v>45712</v>
      </c>
      <c r="AT342" s="66" t="s">
        <v>745</v>
      </c>
      <c r="AU342" s="66" t="s">
        <v>3144</v>
      </c>
      <c r="AV342" s="65">
        <v>45710</v>
      </c>
      <c r="AW342" s="65">
        <v>45713</v>
      </c>
      <c r="AX342" s="66" t="s">
        <v>97</v>
      </c>
      <c r="AY342" s="65">
        <v>45713</v>
      </c>
      <c r="AZ342" s="66"/>
      <c r="BH342" s="66">
        <f>AI342+BF342</f>
        <v>270</v>
      </c>
      <c r="BI342" s="87">
        <f>+AH342+BG342</f>
        <v>40950000</v>
      </c>
      <c r="BJ342" s="86">
        <f t="shared" si="24"/>
        <v>4550000</v>
      </c>
      <c r="BK342" s="65">
        <v>45985</v>
      </c>
      <c r="BP342" s="67">
        <f>NETWORKDAYS.INTL(E342,AN342,1,Hoja1!C329:C346)-1</f>
        <v>5</v>
      </c>
      <c r="BR342" s="69" t="b">
        <f t="shared" si="21"/>
        <v>0</v>
      </c>
    </row>
    <row r="343" spans="1:70" s="70" customFormat="1" ht="150" customHeight="1">
      <c r="A343" s="62">
        <v>338</v>
      </c>
      <c r="B343" s="63" t="s">
        <v>3145</v>
      </c>
      <c r="C343" s="75" t="s">
        <v>3146</v>
      </c>
      <c r="D343" s="51" t="s">
        <v>3147</v>
      </c>
      <c r="E343" s="52">
        <v>45708</v>
      </c>
      <c r="F343" s="51" t="s">
        <v>73</v>
      </c>
      <c r="G343" s="66" t="s">
        <v>1178</v>
      </c>
      <c r="H343" s="51" t="s">
        <v>74</v>
      </c>
      <c r="I343" s="51" t="s">
        <v>75</v>
      </c>
      <c r="J343" s="51" t="s">
        <v>76</v>
      </c>
      <c r="K343" s="51" t="s">
        <v>183</v>
      </c>
      <c r="L343" s="51" t="s">
        <v>184</v>
      </c>
      <c r="M343" s="51" t="s">
        <v>456</v>
      </c>
      <c r="N343" s="51">
        <v>35725</v>
      </c>
      <c r="O343" s="52">
        <v>45663</v>
      </c>
      <c r="P343" s="54">
        <v>58500000</v>
      </c>
      <c r="Q343" s="51" t="s">
        <v>517</v>
      </c>
      <c r="R343" s="53" t="s">
        <v>81</v>
      </c>
      <c r="S343" s="53" t="s">
        <v>81</v>
      </c>
      <c r="T343" s="53" t="s">
        <v>81</v>
      </c>
      <c r="U343" s="82" t="s">
        <v>3148</v>
      </c>
      <c r="V343" s="55" t="s">
        <v>83</v>
      </c>
      <c r="W343" s="55">
        <v>7180349</v>
      </c>
      <c r="X343" s="51">
        <v>1</v>
      </c>
      <c r="Y343" s="66" t="s">
        <v>112</v>
      </c>
      <c r="Z343" s="83">
        <v>29820</v>
      </c>
      <c r="AA343" s="84" t="s">
        <v>85</v>
      </c>
      <c r="AB343" s="66" t="s">
        <v>542</v>
      </c>
      <c r="AC343" s="66" t="s">
        <v>3149</v>
      </c>
      <c r="AD343" s="85" t="s">
        <v>3150</v>
      </c>
      <c r="AE343" s="84">
        <v>3102250782</v>
      </c>
      <c r="AF343" s="66" t="s">
        <v>3151</v>
      </c>
      <c r="AG343" s="64" t="s">
        <v>3118</v>
      </c>
      <c r="AH343" s="86">
        <v>58500000</v>
      </c>
      <c r="AI343" s="66">
        <v>300</v>
      </c>
      <c r="AJ343" s="66" t="s">
        <v>91</v>
      </c>
      <c r="AK343" s="66" t="s">
        <v>883</v>
      </c>
      <c r="AL343" s="66">
        <f>+VLOOKUP(AK343,LISTAS!$A$921:$C$989,2,0)</f>
        <v>52886876</v>
      </c>
      <c r="AM343" s="66">
        <f>+VLOOKUP(AK343,LISTAS!$A$921:$C$989,3,0)</f>
        <v>6</v>
      </c>
      <c r="AN343" s="65">
        <v>45709</v>
      </c>
      <c r="AO343" s="66">
        <v>41325</v>
      </c>
      <c r="AP343" s="65">
        <v>45346</v>
      </c>
      <c r="AQ343" s="68" t="s">
        <v>93</v>
      </c>
      <c r="AR343" s="181" t="s">
        <v>94</v>
      </c>
      <c r="AS343" s="65">
        <v>45712</v>
      </c>
      <c r="AT343" s="66" t="s">
        <v>95</v>
      </c>
      <c r="AU343" s="66" t="s">
        <v>3152</v>
      </c>
      <c r="AV343" s="65">
        <v>45710</v>
      </c>
      <c r="AW343" s="65">
        <v>45712</v>
      </c>
      <c r="AX343" s="66" t="s">
        <v>97</v>
      </c>
      <c r="AY343" s="65">
        <v>45712</v>
      </c>
      <c r="AZ343" s="66"/>
      <c r="BH343" s="66">
        <f>AI343+BF343</f>
        <v>300</v>
      </c>
      <c r="BI343" s="87">
        <f>+AH343+BG343</f>
        <v>58500000</v>
      </c>
      <c r="BJ343" s="86">
        <f t="shared" si="24"/>
        <v>5850000</v>
      </c>
      <c r="BK343" s="65">
        <v>46014</v>
      </c>
      <c r="BP343" s="67">
        <f>NETWORKDAYS.INTL(E343,AN343,1,Hoja1!C330:C347)-1</f>
        <v>1</v>
      </c>
      <c r="BR343" s="69" t="b">
        <f t="shared" si="21"/>
        <v>0</v>
      </c>
    </row>
    <row r="344" spans="1:70" s="70" customFormat="1" ht="150" customHeight="1">
      <c r="A344" s="62">
        <v>339</v>
      </c>
      <c r="B344" s="63" t="s">
        <v>3153</v>
      </c>
      <c r="C344" s="75" t="s">
        <v>3154</v>
      </c>
      <c r="D344" s="51" t="s">
        <v>3155</v>
      </c>
      <c r="E344" s="52">
        <v>45708</v>
      </c>
      <c r="F344" s="51" t="s">
        <v>73</v>
      </c>
      <c r="G344" s="66" t="s">
        <v>1178</v>
      </c>
      <c r="H344" s="51" t="s">
        <v>74</v>
      </c>
      <c r="I344" s="51" t="s">
        <v>75</v>
      </c>
      <c r="J344" s="51" t="s">
        <v>76</v>
      </c>
      <c r="K344" s="51" t="s">
        <v>183</v>
      </c>
      <c r="L344" s="51" t="s">
        <v>184</v>
      </c>
      <c r="M344" s="51" t="s">
        <v>456</v>
      </c>
      <c r="N344" s="51">
        <v>36025</v>
      </c>
      <c r="O344" s="52">
        <v>45663</v>
      </c>
      <c r="P344" s="54">
        <v>58500000</v>
      </c>
      <c r="Q344" s="51" t="s">
        <v>517</v>
      </c>
      <c r="R344" s="53" t="s">
        <v>81</v>
      </c>
      <c r="S344" s="53" t="s">
        <v>81</v>
      </c>
      <c r="T344" s="53" t="s">
        <v>81</v>
      </c>
      <c r="U344" s="82" t="s">
        <v>3156</v>
      </c>
      <c r="V344" s="55" t="s">
        <v>83</v>
      </c>
      <c r="W344" s="55">
        <v>43872006</v>
      </c>
      <c r="X344" s="51">
        <v>1</v>
      </c>
      <c r="Y344" s="66" t="s">
        <v>84</v>
      </c>
      <c r="Z344" s="83">
        <v>29561</v>
      </c>
      <c r="AA344" s="84" t="s">
        <v>85</v>
      </c>
      <c r="AB344" s="66" t="s">
        <v>3157</v>
      </c>
      <c r="AC344" s="66" t="s">
        <v>3158</v>
      </c>
      <c r="AD344" s="85" t="s">
        <v>3159</v>
      </c>
      <c r="AE344" s="84">
        <v>3184020514</v>
      </c>
      <c r="AF344" s="66" t="s">
        <v>3160</v>
      </c>
      <c r="AG344" s="64" t="s">
        <v>3118</v>
      </c>
      <c r="AH344" s="86">
        <v>58500000</v>
      </c>
      <c r="AI344" s="66">
        <v>300</v>
      </c>
      <c r="AJ344" s="66" t="s">
        <v>91</v>
      </c>
      <c r="AK344" s="66" t="s">
        <v>883</v>
      </c>
      <c r="AL344" s="66">
        <f>+VLOOKUP(AK344,LISTAS!$A$921:$C$989,2,0)</f>
        <v>52886876</v>
      </c>
      <c r="AM344" s="66">
        <f>+VLOOKUP(AK344,LISTAS!$A$921:$C$989,3,0)</f>
        <v>6</v>
      </c>
      <c r="AN344" s="65">
        <v>45709</v>
      </c>
      <c r="AO344" s="66">
        <v>41225</v>
      </c>
      <c r="AP344" s="65">
        <v>45346</v>
      </c>
      <c r="AQ344" s="68" t="s">
        <v>93</v>
      </c>
      <c r="AR344" s="181" t="s">
        <v>94</v>
      </c>
      <c r="AS344" s="65">
        <v>45712</v>
      </c>
      <c r="AT344" s="66" t="s">
        <v>95</v>
      </c>
      <c r="AU344" s="66" t="s">
        <v>3161</v>
      </c>
      <c r="AV344" s="65">
        <v>45712</v>
      </c>
      <c r="AW344" s="65">
        <v>45713</v>
      </c>
      <c r="AX344" s="66" t="s">
        <v>97</v>
      </c>
      <c r="AY344" s="65">
        <v>45713</v>
      </c>
      <c r="AZ344" s="66"/>
      <c r="BH344" s="66">
        <f>AI344+BF344</f>
        <v>300</v>
      </c>
      <c r="BI344" s="87">
        <f>+AH344+BG344</f>
        <v>58500000</v>
      </c>
      <c r="BJ344" s="86">
        <f t="shared" si="24"/>
        <v>5850000</v>
      </c>
      <c r="BK344" s="65">
        <v>46015</v>
      </c>
      <c r="BP344" s="67">
        <f>NETWORKDAYS.INTL(E344,AN344,1,Hoja1!C331:C348)-1</f>
        <v>1</v>
      </c>
      <c r="BR344" s="69" t="b">
        <f t="shared" si="21"/>
        <v>0</v>
      </c>
    </row>
    <row r="345" spans="1:70" s="70" customFormat="1" ht="150" customHeight="1">
      <c r="A345" s="62">
        <v>340</v>
      </c>
      <c r="B345" s="63" t="s">
        <v>3162</v>
      </c>
      <c r="C345" s="75" t="s">
        <v>3163</v>
      </c>
      <c r="D345" s="51" t="s">
        <v>3164</v>
      </c>
      <c r="E345" s="52">
        <v>45708</v>
      </c>
      <c r="F345" s="51" t="s">
        <v>73</v>
      </c>
      <c r="G345" s="66" t="s">
        <v>1178</v>
      </c>
      <c r="H345" s="51" t="s">
        <v>74</v>
      </c>
      <c r="I345" s="51" t="s">
        <v>75</v>
      </c>
      <c r="J345" s="51" t="s">
        <v>76</v>
      </c>
      <c r="K345" s="51" t="s">
        <v>183</v>
      </c>
      <c r="L345" s="51" t="s">
        <v>184</v>
      </c>
      <c r="M345" s="51" t="s">
        <v>456</v>
      </c>
      <c r="N345" s="51">
        <v>20525</v>
      </c>
      <c r="O345" s="52">
        <v>45663</v>
      </c>
      <c r="P345" s="54">
        <v>52650000</v>
      </c>
      <c r="Q345" s="51" t="s">
        <v>517</v>
      </c>
      <c r="R345" s="53" t="s">
        <v>81</v>
      </c>
      <c r="S345" s="53" t="s">
        <v>81</v>
      </c>
      <c r="T345" s="53" t="s">
        <v>81</v>
      </c>
      <c r="U345" s="82" t="s">
        <v>3165</v>
      </c>
      <c r="V345" s="55" t="s">
        <v>83</v>
      </c>
      <c r="W345" s="55">
        <v>74081399</v>
      </c>
      <c r="X345" s="51">
        <v>9</v>
      </c>
      <c r="Y345" s="66" t="s">
        <v>112</v>
      </c>
      <c r="Z345" s="83">
        <v>30365</v>
      </c>
      <c r="AA345" s="84" t="s">
        <v>85</v>
      </c>
      <c r="AB345" s="66" t="s">
        <v>1518</v>
      </c>
      <c r="AC345" s="66" t="s">
        <v>3166</v>
      </c>
      <c r="AD345" s="85" t="s">
        <v>3167</v>
      </c>
      <c r="AE345" s="84">
        <v>3124972487</v>
      </c>
      <c r="AF345" s="66" t="s">
        <v>3168</v>
      </c>
      <c r="AG345" s="64" t="s">
        <v>3169</v>
      </c>
      <c r="AH345" s="86">
        <v>52650000</v>
      </c>
      <c r="AI345" s="66">
        <v>270</v>
      </c>
      <c r="AJ345" s="66" t="s">
        <v>91</v>
      </c>
      <c r="AK345" s="66" t="s">
        <v>883</v>
      </c>
      <c r="AL345" s="66">
        <f>+VLOOKUP(AK345,LISTAS!$A$921:$C$989,2,0)</f>
        <v>52886876</v>
      </c>
      <c r="AM345" s="66">
        <f>+VLOOKUP(AK345,LISTAS!$A$921:$C$989,3,0)</f>
        <v>6</v>
      </c>
      <c r="AN345" s="65">
        <v>45709</v>
      </c>
      <c r="AO345" s="66">
        <v>41025</v>
      </c>
      <c r="AP345" s="65">
        <v>45346</v>
      </c>
      <c r="AQ345" s="68" t="s">
        <v>93</v>
      </c>
      <c r="AR345" s="181" t="s">
        <v>94</v>
      </c>
      <c r="AS345" s="65">
        <v>45712</v>
      </c>
      <c r="AT345" s="66" t="s">
        <v>163</v>
      </c>
      <c r="AU345" s="66" t="s">
        <v>3170</v>
      </c>
      <c r="AV345" s="65">
        <v>45709</v>
      </c>
      <c r="AW345" s="65">
        <v>45713</v>
      </c>
      <c r="AX345" s="66" t="s">
        <v>97</v>
      </c>
      <c r="AY345" s="65">
        <v>45713</v>
      </c>
      <c r="AZ345" s="66"/>
      <c r="BH345" s="66">
        <f>AI345+BF345</f>
        <v>270</v>
      </c>
      <c r="BI345" s="87">
        <f>+AH345+BG345</f>
        <v>52650000</v>
      </c>
      <c r="BJ345" s="86">
        <f t="shared" si="24"/>
        <v>5850000</v>
      </c>
      <c r="BK345" s="65">
        <v>45985</v>
      </c>
      <c r="BP345" s="67">
        <f>NETWORKDAYS.INTL(E345,AN345,1,Hoja1!C332:C349)-1</f>
        <v>1</v>
      </c>
      <c r="BR345" s="69" t="b">
        <f t="shared" si="21"/>
        <v>0</v>
      </c>
    </row>
    <row r="346" spans="1:70" s="70" customFormat="1" ht="150" customHeight="1">
      <c r="A346" s="62">
        <v>341</v>
      </c>
      <c r="B346" s="63" t="s">
        <v>3171</v>
      </c>
      <c r="C346" s="75" t="s">
        <v>3172</v>
      </c>
      <c r="D346" s="51" t="s">
        <v>3173</v>
      </c>
      <c r="E346" s="52">
        <v>45708</v>
      </c>
      <c r="F346" s="51" t="s">
        <v>73</v>
      </c>
      <c r="G346" s="66" t="s">
        <v>1178</v>
      </c>
      <c r="H346" s="51" t="s">
        <v>74</v>
      </c>
      <c r="I346" s="51" t="s">
        <v>75</v>
      </c>
      <c r="J346" s="51" t="s">
        <v>76</v>
      </c>
      <c r="K346" s="51" t="s">
        <v>183</v>
      </c>
      <c r="L346" s="51" t="s">
        <v>184</v>
      </c>
      <c r="M346" s="51" t="s">
        <v>456</v>
      </c>
      <c r="N346" s="51">
        <v>37825</v>
      </c>
      <c r="O346" s="52">
        <v>45663</v>
      </c>
      <c r="P346" s="54">
        <v>58500000</v>
      </c>
      <c r="Q346" s="51" t="s">
        <v>517</v>
      </c>
      <c r="R346" s="53" t="s">
        <v>81</v>
      </c>
      <c r="S346" s="53" t="s">
        <v>81</v>
      </c>
      <c r="T346" s="53" t="s">
        <v>81</v>
      </c>
      <c r="U346" s="82" t="s">
        <v>3174</v>
      </c>
      <c r="V346" s="55" t="s">
        <v>83</v>
      </c>
      <c r="W346" s="55">
        <v>80549624</v>
      </c>
      <c r="X346" s="51">
        <v>4</v>
      </c>
      <c r="Y346" s="66" t="s">
        <v>112</v>
      </c>
      <c r="Z346" s="83">
        <v>31037</v>
      </c>
      <c r="AA346" s="84" t="s">
        <v>85</v>
      </c>
      <c r="AB346" s="66" t="s">
        <v>859</v>
      </c>
      <c r="AC346" s="66" t="s">
        <v>3166</v>
      </c>
      <c r="AD346" s="85" t="s">
        <v>3175</v>
      </c>
      <c r="AE346" s="84">
        <v>3202372851</v>
      </c>
      <c r="AF346" s="66" t="s">
        <v>3176</v>
      </c>
      <c r="AG346" s="64" t="s">
        <v>3118</v>
      </c>
      <c r="AH346" s="86">
        <v>58500000</v>
      </c>
      <c r="AI346" s="66">
        <v>300</v>
      </c>
      <c r="AJ346" s="66" t="s">
        <v>91</v>
      </c>
      <c r="AK346" s="66" t="s">
        <v>883</v>
      </c>
      <c r="AL346" s="66">
        <f>+VLOOKUP(AK346,LISTAS!$A$921:$C$989,2,0)</f>
        <v>52886876</v>
      </c>
      <c r="AM346" s="66">
        <f>+VLOOKUP(AK346,LISTAS!$A$921:$C$989,3,0)</f>
        <v>6</v>
      </c>
      <c r="AN346" s="65">
        <v>45709</v>
      </c>
      <c r="AO346" s="66">
        <v>41125</v>
      </c>
      <c r="AP346" s="65">
        <v>45346</v>
      </c>
      <c r="AQ346" s="68" t="s">
        <v>93</v>
      </c>
      <c r="AR346" s="181" t="s">
        <v>94</v>
      </c>
      <c r="AS346" s="65">
        <v>45712</v>
      </c>
      <c r="AT346" s="66" t="s">
        <v>95</v>
      </c>
      <c r="AU346" s="66" t="s">
        <v>3177</v>
      </c>
      <c r="AV346" s="65">
        <v>45709</v>
      </c>
      <c r="AW346" s="65">
        <v>45712</v>
      </c>
      <c r="AX346" s="66" t="s">
        <v>97</v>
      </c>
      <c r="AY346" s="65">
        <v>45712</v>
      </c>
      <c r="AZ346" s="66"/>
      <c r="BH346" s="66">
        <f>AI346+BF346</f>
        <v>300</v>
      </c>
      <c r="BI346" s="87">
        <f>+AH346+BG346</f>
        <v>58500000</v>
      </c>
      <c r="BJ346" s="86">
        <f t="shared" si="24"/>
        <v>5850000</v>
      </c>
      <c r="BK346" s="65">
        <v>46014</v>
      </c>
      <c r="BP346" s="67">
        <f>NETWORKDAYS.INTL(E346,AN346,1,Hoja1!C333:C350)-1</f>
        <v>1</v>
      </c>
      <c r="BR346" s="69" t="b">
        <f t="shared" si="21"/>
        <v>0</v>
      </c>
    </row>
    <row r="347" spans="1:70" s="70" customFormat="1" ht="150" customHeight="1">
      <c r="A347" s="62">
        <v>342</v>
      </c>
      <c r="B347" s="63" t="s">
        <v>3178</v>
      </c>
      <c r="C347" s="75" t="s">
        <v>3179</v>
      </c>
      <c r="D347" s="51" t="s">
        <v>3180</v>
      </c>
      <c r="E347" s="52">
        <v>45706</v>
      </c>
      <c r="F347" s="51" t="s">
        <v>73</v>
      </c>
      <c r="G347" s="66" t="s">
        <v>455</v>
      </c>
      <c r="H347" s="51" t="s">
        <v>74</v>
      </c>
      <c r="I347" s="51" t="s">
        <v>75</v>
      </c>
      <c r="J347" s="51" t="s">
        <v>76</v>
      </c>
      <c r="K347" s="51" t="s">
        <v>248</v>
      </c>
      <c r="L347" s="51" t="s">
        <v>184</v>
      </c>
      <c r="M347" s="51" t="s">
        <v>185</v>
      </c>
      <c r="N347" s="51">
        <v>19825</v>
      </c>
      <c r="O347" s="52">
        <v>45663</v>
      </c>
      <c r="P347" s="54">
        <v>104000000</v>
      </c>
      <c r="Q347" s="51" t="s">
        <v>477</v>
      </c>
      <c r="R347" s="53" t="s">
        <v>81</v>
      </c>
      <c r="S347" s="53" t="s">
        <v>81</v>
      </c>
      <c r="T347" s="53" t="s">
        <v>81</v>
      </c>
      <c r="U347" s="82" t="s">
        <v>3181</v>
      </c>
      <c r="V347" s="55" t="s">
        <v>83</v>
      </c>
      <c r="W347" s="55">
        <v>80818405</v>
      </c>
      <c r="X347" s="51">
        <v>2</v>
      </c>
      <c r="Y347" s="66" t="s">
        <v>112</v>
      </c>
      <c r="Z347" s="83">
        <v>30763</v>
      </c>
      <c r="AA347" s="84" t="s">
        <v>85</v>
      </c>
      <c r="AB347" s="66" t="s">
        <v>434</v>
      </c>
      <c r="AC347" s="66" t="s">
        <v>3182</v>
      </c>
      <c r="AD347" s="85" t="s">
        <v>3183</v>
      </c>
      <c r="AE347" s="84">
        <v>3108834060</v>
      </c>
      <c r="AF347" s="66" t="s">
        <v>3184</v>
      </c>
      <c r="AG347" s="64" t="s">
        <v>3185</v>
      </c>
      <c r="AH347" s="86">
        <v>104000000</v>
      </c>
      <c r="AI347" s="66">
        <v>300</v>
      </c>
      <c r="AJ347" s="66" t="s">
        <v>91</v>
      </c>
      <c r="AK347" s="66" t="s">
        <v>802</v>
      </c>
      <c r="AL347" s="66">
        <f>+VLOOKUP(AK347,LISTAS!$A$921:$C$989,2,0)</f>
        <v>35262244</v>
      </c>
      <c r="AM347" s="66">
        <f>+VLOOKUP(AK347,LISTAS!$A$921:$C$989,3,0)</f>
        <v>1</v>
      </c>
      <c r="AN347" s="65">
        <v>45709</v>
      </c>
      <c r="AO347" s="66">
        <v>42625</v>
      </c>
      <c r="AP347" s="65">
        <v>45346</v>
      </c>
      <c r="AQ347" s="68" t="s">
        <v>93</v>
      </c>
      <c r="AR347" s="181" t="s">
        <v>94</v>
      </c>
      <c r="AS347" s="65">
        <v>45713</v>
      </c>
      <c r="AT347" s="66" t="s">
        <v>95</v>
      </c>
      <c r="AU347" s="66" t="s">
        <v>3177</v>
      </c>
      <c r="AV347" s="65">
        <v>45709</v>
      </c>
      <c r="AW347" s="65">
        <v>45712</v>
      </c>
      <c r="AX347" s="66" t="s">
        <v>97</v>
      </c>
      <c r="AY347" s="65">
        <v>45712</v>
      </c>
      <c r="AZ347" s="66"/>
      <c r="BH347" s="66">
        <f>AI347+BF347</f>
        <v>300</v>
      </c>
      <c r="BI347" s="87">
        <f>+AH347+BG347</f>
        <v>104000000</v>
      </c>
      <c r="BJ347" s="86">
        <f t="shared" si="24"/>
        <v>10400000</v>
      </c>
      <c r="BK347" s="65">
        <v>46014</v>
      </c>
      <c r="BP347" s="67">
        <f>NETWORKDAYS.INTL(E347,AN347,1,Hoja1!C334:C351)-1</f>
        <v>3</v>
      </c>
      <c r="BR347" s="69" t="b">
        <f t="shared" si="21"/>
        <v>0</v>
      </c>
    </row>
    <row r="348" spans="1:70" s="70" customFormat="1" ht="150" customHeight="1">
      <c r="A348" s="62">
        <v>343</v>
      </c>
      <c r="B348" s="63" t="s">
        <v>3186</v>
      </c>
      <c r="C348" s="75" t="s">
        <v>3187</v>
      </c>
      <c r="D348" s="51" t="s">
        <v>3188</v>
      </c>
      <c r="E348" s="52">
        <v>45702</v>
      </c>
      <c r="F348" s="51" t="s">
        <v>73</v>
      </c>
      <c r="G348" s="66" t="s">
        <v>788</v>
      </c>
      <c r="H348" s="51" t="s">
        <v>74</v>
      </c>
      <c r="I348" s="51" t="s">
        <v>75</v>
      </c>
      <c r="J348" s="51" t="s">
        <v>76</v>
      </c>
      <c r="K348" s="51" t="s">
        <v>3096</v>
      </c>
      <c r="L348" s="51" t="s">
        <v>184</v>
      </c>
      <c r="M348" s="51" t="s">
        <v>456</v>
      </c>
      <c r="N348" s="51">
        <v>15025</v>
      </c>
      <c r="O348" s="52">
        <v>45662</v>
      </c>
      <c r="P348" s="54">
        <v>99450000</v>
      </c>
      <c r="Q348" s="51" t="s">
        <v>527</v>
      </c>
      <c r="R348" s="53" t="s">
        <v>81</v>
      </c>
      <c r="S348" s="53" t="s">
        <v>81</v>
      </c>
      <c r="T348" s="53" t="s">
        <v>81</v>
      </c>
      <c r="U348" s="82" t="s">
        <v>3189</v>
      </c>
      <c r="V348" s="55" t="s">
        <v>83</v>
      </c>
      <c r="W348" s="55">
        <v>79658775</v>
      </c>
      <c r="X348" s="51">
        <v>1</v>
      </c>
      <c r="Y348" s="66" t="s">
        <v>112</v>
      </c>
      <c r="Z348" s="83">
        <v>26719</v>
      </c>
      <c r="AA348" s="84" t="s">
        <v>85</v>
      </c>
      <c r="AB348" s="66" t="s">
        <v>529</v>
      </c>
      <c r="AC348" s="66" t="s">
        <v>445</v>
      </c>
      <c r="AD348" s="85" t="s">
        <v>3190</v>
      </c>
      <c r="AE348" s="84">
        <v>3108650701</v>
      </c>
      <c r="AF348" s="66" t="s">
        <v>3191</v>
      </c>
      <c r="AG348" s="64" t="s">
        <v>3192</v>
      </c>
      <c r="AH348" s="86">
        <v>99450000</v>
      </c>
      <c r="AI348" s="66">
        <v>270</v>
      </c>
      <c r="AJ348" s="66" t="s">
        <v>91</v>
      </c>
      <c r="AK348" s="66" t="s">
        <v>439</v>
      </c>
      <c r="AL348" s="66">
        <f>+VLOOKUP(AK348,LISTAS!$A$921:$C$989,2,0)</f>
        <v>51764897</v>
      </c>
      <c r="AM348" s="66">
        <f>+VLOOKUP(AK348,LISTAS!$A$921:$C$989,3,0)</f>
        <v>3</v>
      </c>
      <c r="AN348" s="65">
        <v>45712</v>
      </c>
      <c r="AO348" s="105">
        <v>41625</v>
      </c>
      <c r="AP348" s="65">
        <v>45712</v>
      </c>
      <c r="AQ348" s="68" t="s">
        <v>93</v>
      </c>
      <c r="AR348" s="181" t="s">
        <v>94</v>
      </c>
      <c r="AS348" s="65">
        <v>45719</v>
      </c>
      <c r="AT348" s="66" t="s">
        <v>745</v>
      </c>
      <c r="AU348" s="104" t="s">
        <v>3193</v>
      </c>
      <c r="AV348" s="65">
        <v>45713</v>
      </c>
      <c r="AW348" s="65">
        <v>45715</v>
      </c>
      <c r="AX348" s="66" t="s">
        <v>97</v>
      </c>
      <c r="AY348" s="65">
        <v>45719</v>
      </c>
      <c r="AZ348" s="66"/>
      <c r="BH348" s="66">
        <f>AI348+BF348</f>
        <v>270</v>
      </c>
      <c r="BI348" s="87">
        <f>+AH348+BG348</f>
        <v>99450000</v>
      </c>
      <c r="BJ348" s="86">
        <f t="shared" si="24"/>
        <v>11050000</v>
      </c>
      <c r="BK348" s="65">
        <v>45993</v>
      </c>
      <c r="BP348" s="67">
        <f>NETWORKDAYS.INTL(E348,AN348,1,Hoja1!C335:C352)-1</f>
        <v>6</v>
      </c>
      <c r="BQ348" s="70" t="s">
        <v>953</v>
      </c>
      <c r="BR348" s="69" t="b">
        <f t="shared" si="21"/>
        <v>0</v>
      </c>
    </row>
    <row r="349" spans="1:70" s="70" customFormat="1" ht="150" customHeight="1">
      <c r="A349" s="62">
        <v>344</v>
      </c>
      <c r="B349" s="63" t="s">
        <v>3194</v>
      </c>
      <c r="C349" s="75" t="s">
        <v>3195</v>
      </c>
      <c r="D349" s="51" t="s">
        <v>3196</v>
      </c>
      <c r="E349" s="52">
        <v>45708</v>
      </c>
      <c r="F349" s="51" t="s">
        <v>73</v>
      </c>
      <c r="G349" s="66" t="s">
        <v>788</v>
      </c>
      <c r="H349" s="51" t="s">
        <v>74</v>
      </c>
      <c r="I349" s="51" t="s">
        <v>75</v>
      </c>
      <c r="J349" s="51" t="s">
        <v>76</v>
      </c>
      <c r="K349" s="51" t="s">
        <v>3096</v>
      </c>
      <c r="L349" s="51" t="s">
        <v>184</v>
      </c>
      <c r="M349" s="51" t="s">
        <v>456</v>
      </c>
      <c r="N349" s="51">
        <v>19225</v>
      </c>
      <c r="O349" s="52">
        <v>45663</v>
      </c>
      <c r="P349" s="54">
        <v>72800000</v>
      </c>
      <c r="Q349" s="51" t="s">
        <v>789</v>
      </c>
      <c r="R349" s="53" t="s">
        <v>81</v>
      </c>
      <c r="S349" s="53" t="s">
        <v>81</v>
      </c>
      <c r="T349" s="53" t="s">
        <v>81</v>
      </c>
      <c r="U349" s="82" t="s">
        <v>3197</v>
      </c>
      <c r="V349" s="55" t="s">
        <v>83</v>
      </c>
      <c r="W349" s="55">
        <v>79523107</v>
      </c>
      <c r="X349" s="51">
        <v>1</v>
      </c>
      <c r="Y349" s="66" t="s">
        <v>112</v>
      </c>
      <c r="Z349" s="83">
        <v>25926</v>
      </c>
      <c r="AA349" s="84" t="s">
        <v>85</v>
      </c>
      <c r="AB349" s="66" t="s">
        <v>188</v>
      </c>
      <c r="AC349" s="66" t="s">
        <v>3198</v>
      </c>
      <c r="AD349" s="85" t="s">
        <v>3199</v>
      </c>
      <c r="AE349" s="84">
        <v>3153021002</v>
      </c>
      <c r="AF349" s="66" t="s">
        <v>3200</v>
      </c>
      <c r="AG349" s="64" t="s">
        <v>3201</v>
      </c>
      <c r="AH349" s="86">
        <v>72800000</v>
      </c>
      <c r="AI349" s="66">
        <v>240</v>
      </c>
      <c r="AJ349" s="66" t="s">
        <v>91</v>
      </c>
      <c r="AK349" s="66" t="s">
        <v>439</v>
      </c>
      <c r="AL349" s="66">
        <f>+VLOOKUP(AK349,LISTAS!$A$921:$C$989,2,0)</f>
        <v>51764897</v>
      </c>
      <c r="AM349" s="66">
        <f>+VLOOKUP(AK349,LISTAS!$A$921:$C$989,3,0)</f>
        <v>3</v>
      </c>
      <c r="AN349" s="65">
        <v>45712</v>
      </c>
      <c r="AO349" s="66">
        <v>41725</v>
      </c>
      <c r="AP349" s="65">
        <v>45346</v>
      </c>
      <c r="AQ349" s="68" t="s">
        <v>93</v>
      </c>
      <c r="AR349" s="181" t="s">
        <v>94</v>
      </c>
      <c r="AS349" s="65">
        <v>45713</v>
      </c>
      <c r="AT349" s="66" t="s">
        <v>95</v>
      </c>
      <c r="AU349" s="66" t="s">
        <v>3202</v>
      </c>
      <c r="AV349" s="65">
        <v>45712</v>
      </c>
      <c r="AW349" s="65">
        <v>45713</v>
      </c>
      <c r="AX349" s="66" t="s">
        <v>97</v>
      </c>
      <c r="AY349" s="65">
        <v>45713</v>
      </c>
      <c r="AZ349" s="66"/>
      <c r="BH349" s="66">
        <f>AI349+BF349</f>
        <v>240</v>
      </c>
      <c r="BI349" s="87">
        <f>+AH349+BG349</f>
        <v>72800000</v>
      </c>
      <c r="BJ349" s="86">
        <f t="shared" si="24"/>
        <v>9100000</v>
      </c>
      <c r="BK349" s="65">
        <v>45954</v>
      </c>
      <c r="BP349" s="67">
        <f>NETWORKDAYS.INTL(E349,AN349,1,Hoja1!C336:C353)-1</f>
        <v>2</v>
      </c>
      <c r="BR349" s="69" t="b">
        <f t="shared" si="21"/>
        <v>0</v>
      </c>
    </row>
    <row r="350" spans="1:70" s="70" customFormat="1" ht="150" customHeight="1">
      <c r="A350" s="62">
        <v>345</v>
      </c>
      <c r="B350" s="63" t="s">
        <v>3203</v>
      </c>
      <c r="C350" s="75" t="s">
        <v>3204</v>
      </c>
      <c r="D350" s="51" t="s">
        <v>3205</v>
      </c>
      <c r="E350" s="52">
        <v>45706</v>
      </c>
      <c r="F350" s="51" t="s">
        <v>73</v>
      </c>
      <c r="G350" s="66">
        <v>70131700</v>
      </c>
      <c r="H350" s="51" t="s">
        <v>74</v>
      </c>
      <c r="I350" s="51" t="s">
        <v>75</v>
      </c>
      <c r="J350" s="51" t="s">
        <v>76</v>
      </c>
      <c r="K350" s="51" t="s">
        <v>298</v>
      </c>
      <c r="L350" s="51" t="s">
        <v>855</v>
      </c>
      <c r="M350" s="51" t="s">
        <v>856</v>
      </c>
      <c r="N350" s="51">
        <v>43025</v>
      </c>
      <c r="O350" s="52">
        <v>45708</v>
      </c>
      <c r="P350" s="54">
        <v>110500000</v>
      </c>
      <c r="Q350" s="51" t="s">
        <v>540</v>
      </c>
      <c r="R350" s="53" t="s">
        <v>81</v>
      </c>
      <c r="S350" s="53" t="s">
        <v>81</v>
      </c>
      <c r="T350" s="53" t="s">
        <v>81</v>
      </c>
      <c r="U350" s="82" t="s">
        <v>3206</v>
      </c>
      <c r="V350" s="55" t="s">
        <v>83</v>
      </c>
      <c r="W350" s="55">
        <v>19419483</v>
      </c>
      <c r="X350" s="51">
        <v>3</v>
      </c>
      <c r="Y350" s="66" t="s">
        <v>112</v>
      </c>
      <c r="Z350" s="83">
        <v>22046</v>
      </c>
      <c r="AA350" s="84" t="s">
        <v>85</v>
      </c>
      <c r="AB350" s="66" t="s">
        <v>3207</v>
      </c>
      <c r="AC350" s="66" t="s">
        <v>3208</v>
      </c>
      <c r="AD350" s="85" t="s">
        <v>3209</v>
      </c>
      <c r="AE350" s="84" t="s">
        <v>3210</v>
      </c>
      <c r="AF350" s="66" t="s">
        <v>3211</v>
      </c>
      <c r="AG350" s="64" t="s">
        <v>3212</v>
      </c>
      <c r="AH350" s="86">
        <v>110500000</v>
      </c>
      <c r="AI350" s="66">
        <v>300</v>
      </c>
      <c r="AJ350" s="66" t="s">
        <v>91</v>
      </c>
      <c r="AK350" s="66" t="s">
        <v>1482</v>
      </c>
      <c r="AL350" s="66">
        <f>+VLOOKUP(AK350,LISTAS!$A$921:$C$989,2,0)</f>
        <v>98633349</v>
      </c>
      <c r="AM350" s="66">
        <f>+VLOOKUP(AK350,LISTAS!$A$921:$C$989,3,0)</f>
        <v>8</v>
      </c>
      <c r="AN350" s="65">
        <v>45712</v>
      </c>
      <c r="AO350" s="66">
        <v>42125</v>
      </c>
      <c r="AP350" s="65">
        <v>45346</v>
      </c>
      <c r="AQ350" s="68" t="s">
        <v>93</v>
      </c>
      <c r="AR350" s="181" t="s">
        <v>94</v>
      </c>
      <c r="AS350" s="65">
        <v>45713</v>
      </c>
      <c r="AT350" s="66" t="s">
        <v>95</v>
      </c>
      <c r="AU350" s="66" t="s">
        <v>3213</v>
      </c>
      <c r="AV350" s="65">
        <v>45712</v>
      </c>
      <c r="AW350" s="65">
        <v>45712</v>
      </c>
      <c r="AX350" s="66" t="s">
        <v>97</v>
      </c>
      <c r="AY350" s="65">
        <v>45713</v>
      </c>
      <c r="AZ350" s="66"/>
      <c r="BH350" s="66">
        <f>AI350+BF350</f>
        <v>300</v>
      </c>
      <c r="BI350" s="87">
        <f>+AH350+BG350</f>
        <v>110500000</v>
      </c>
      <c r="BJ350" s="86">
        <f t="shared" si="24"/>
        <v>11050000</v>
      </c>
      <c r="BK350" s="65">
        <v>46015</v>
      </c>
      <c r="BP350" s="67">
        <f>NETWORKDAYS.INTL(E350,AN350,1,Hoja1!C337:C354)-1</f>
        <v>4</v>
      </c>
      <c r="BR350" s="69" t="b">
        <f t="shared" si="21"/>
        <v>0</v>
      </c>
    </row>
    <row r="351" spans="1:70" s="70" customFormat="1" ht="150" customHeight="1">
      <c r="A351" s="62">
        <v>346</v>
      </c>
      <c r="B351" s="63" t="s">
        <v>3214</v>
      </c>
      <c r="C351" s="75" t="s">
        <v>3215</v>
      </c>
      <c r="D351" s="51" t="s">
        <v>3216</v>
      </c>
      <c r="E351" s="52">
        <v>45707</v>
      </c>
      <c r="F351" s="51" t="s">
        <v>73</v>
      </c>
      <c r="G351" s="66">
        <v>70131700</v>
      </c>
      <c r="H351" s="51" t="s">
        <v>74</v>
      </c>
      <c r="I351" s="51" t="s">
        <v>75</v>
      </c>
      <c r="J351" s="51" t="s">
        <v>76</v>
      </c>
      <c r="K351" s="51" t="s">
        <v>298</v>
      </c>
      <c r="L351" s="51" t="s">
        <v>855</v>
      </c>
      <c r="M351" s="51" t="s">
        <v>856</v>
      </c>
      <c r="N351" s="51">
        <v>29925</v>
      </c>
      <c r="O351" s="52">
        <v>45663</v>
      </c>
      <c r="P351" s="54">
        <v>91000000</v>
      </c>
      <c r="Q351" s="51" t="s">
        <v>1476</v>
      </c>
      <c r="R351" s="53" t="s">
        <v>81</v>
      </c>
      <c r="S351" s="53" t="s">
        <v>81</v>
      </c>
      <c r="T351" s="53" t="s">
        <v>81</v>
      </c>
      <c r="U351" s="82" t="s">
        <v>3217</v>
      </c>
      <c r="V351" s="55" t="s">
        <v>83</v>
      </c>
      <c r="W351" s="55">
        <v>14196890</v>
      </c>
      <c r="X351" s="51">
        <v>0</v>
      </c>
      <c r="Y351" s="66" t="s">
        <v>112</v>
      </c>
      <c r="Z351" s="83">
        <v>16391</v>
      </c>
      <c r="AA351" s="84" t="s">
        <v>85</v>
      </c>
      <c r="AB351" s="66" t="s">
        <v>1518</v>
      </c>
      <c r="AC351" s="66" t="s">
        <v>142</v>
      </c>
      <c r="AD351" s="85" t="s">
        <v>3218</v>
      </c>
      <c r="AE351" s="84">
        <v>3014447448</v>
      </c>
      <c r="AF351" s="66" t="s">
        <v>3219</v>
      </c>
      <c r="AG351" s="64" t="s">
        <v>3220</v>
      </c>
      <c r="AH351" s="86">
        <v>91000000</v>
      </c>
      <c r="AI351" s="66">
        <v>300</v>
      </c>
      <c r="AJ351" s="66" t="s">
        <v>91</v>
      </c>
      <c r="AK351" s="66" t="s">
        <v>1482</v>
      </c>
      <c r="AL351" s="66">
        <f>+VLOOKUP(AK351,LISTAS!$A$921:$C$989,2,0)</f>
        <v>98633349</v>
      </c>
      <c r="AM351" s="66">
        <f>+VLOOKUP(AK351,LISTAS!$A$921:$C$989,3,0)</f>
        <v>8</v>
      </c>
      <c r="AN351" s="65">
        <v>45712</v>
      </c>
      <c r="AO351" s="66">
        <v>42225</v>
      </c>
      <c r="AP351" s="65">
        <v>45346</v>
      </c>
      <c r="AQ351" s="68" t="s">
        <v>93</v>
      </c>
      <c r="AR351" s="181" t="s">
        <v>94</v>
      </c>
      <c r="AS351" s="65">
        <v>45713</v>
      </c>
      <c r="AT351" s="66" t="s">
        <v>95</v>
      </c>
      <c r="AU351" s="66" t="s">
        <v>3221</v>
      </c>
      <c r="AV351" s="65">
        <v>45712</v>
      </c>
      <c r="AW351" s="65">
        <v>45712</v>
      </c>
      <c r="AX351" s="66" t="s">
        <v>97</v>
      </c>
      <c r="AY351" s="65">
        <v>45713</v>
      </c>
      <c r="AZ351" s="66" t="s">
        <v>3222</v>
      </c>
      <c r="BA351" s="110">
        <v>45723</v>
      </c>
      <c r="BB351" s="110">
        <v>45727</v>
      </c>
      <c r="BC351" s="110">
        <v>45728</v>
      </c>
      <c r="BH351" s="66">
        <f>AI351+BF351</f>
        <v>300</v>
      </c>
      <c r="BI351" s="87">
        <f>+AH351+BG351</f>
        <v>91000000</v>
      </c>
      <c r="BJ351" s="86">
        <f t="shared" si="24"/>
        <v>9100000</v>
      </c>
      <c r="BK351" s="65">
        <v>46015</v>
      </c>
      <c r="BP351" s="67">
        <f>NETWORKDAYS.INTL(E351,AN351,1,Hoja1!C338:C355)-1</f>
        <v>3</v>
      </c>
      <c r="BR351" s="69" t="b">
        <f t="shared" si="21"/>
        <v>0</v>
      </c>
    </row>
    <row r="352" spans="1:70" s="70" customFormat="1" ht="150" customHeight="1">
      <c r="A352" s="62">
        <v>347</v>
      </c>
      <c r="B352" s="63" t="s">
        <v>3223</v>
      </c>
      <c r="C352" s="75" t="s">
        <v>3224</v>
      </c>
      <c r="D352" s="51" t="s">
        <v>3225</v>
      </c>
      <c r="E352" s="52">
        <v>45707</v>
      </c>
      <c r="F352" s="51" t="s">
        <v>73</v>
      </c>
      <c r="G352" s="66">
        <v>70131700</v>
      </c>
      <c r="H352" s="51" t="s">
        <v>74</v>
      </c>
      <c r="I352" s="51" t="s">
        <v>75</v>
      </c>
      <c r="J352" s="51" t="s">
        <v>76</v>
      </c>
      <c r="K352" s="51" t="s">
        <v>298</v>
      </c>
      <c r="L352" s="51" t="s">
        <v>855</v>
      </c>
      <c r="M352" s="51" t="s">
        <v>856</v>
      </c>
      <c r="N352" s="51">
        <v>31325</v>
      </c>
      <c r="O352" s="52">
        <v>45663</v>
      </c>
      <c r="P352" s="54">
        <v>91000000</v>
      </c>
      <c r="Q352" s="51" t="s">
        <v>1476</v>
      </c>
      <c r="R352" s="53" t="s">
        <v>81</v>
      </c>
      <c r="S352" s="53" t="s">
        <v>81</v>
      </c>
      <c r="T352" s="53" t="s">
        <v>81</v>
      </c>
      <c r="U352" s="82" t="s">
        <v>3226</v>
      </c>
      <c r="V352" s="55" t="s">
        <v>83</v>
      </c>
      <c r="W352" s="55">
        <v>7176140</v>
      </c>
      <c r="X352" s="51">
        <v>4</v>
      </c>
      <c r="Y352" s="66" t="s">
        <v>112</v>
      </c>
      <c r="Z352" s="83">
        <v>29024</v>
      </c>
      <c r="AA352" s="84" t="s">
        <v>85</v>
      </c>
      <c r="AB352" s="66" t="s">
        <v>1518</v>
      </c>
      <c r="AC352" s="66" t="s">
        <v>87</v>
      </c>
      <c r="AD352" s="85" t="s">
        <v>3227</v>
      </c>
      <c r="AE352" s="84">
        <v>3143523253</v>
      </c>
      <c r="AF352" s="66" t="s">
        <v>3228</v>
      </c>
      <c r="AG352" s="64" t="s">
        <v>3229</v>
      </c>
      <c r="AH352" s="86">
        <v>91000000</v>
      </c>
      <c r="AI352" s="66">
        <v>300</v>
      </c>
      <c r="AJ352" s="66" t="s">
        <v>91</v>
      </c>
      <c r="AK352" s="66" t="s">
        <v>1482</v>
      </c>
      <c r="AL352" s="66">
        <f>+VLOOKUP(AK352,LISTAS!$A$921:$C$989,2,0)</f>
        <v>98633349</v>
      </c>
      <c r="AM352" s="66">
        <f>+VLOOKUP(AK352,LISTAS!$A$921:$C$989,3,0)</f>
        <v>8</v>
      </c>
      <c r="AN352" s="65">
        <v>45712</v>
      </c>
      <c r="AO352" s="66">
        <v>42325</v>
      </c>
      <c r="AP352" s="65">
        <v>45346</v>
      </c>
      <c r="AQ352" s="68" t="s">
        <v>93</v>
      </c>
      <c r="AR352" s="181" t="s">
        <v>94</v>
      </c>
      <c r="AS352" s="65">
        <v>45713</v>
      </c>
      <c r="AT352" s="66" t="s">
        <v>163</v>
      </c>
      <c r="AU352" s="66">
        <v>100041859</v>
      </c>
      <c r="AV352" s="65">
        <v>45712</v>
      </c>
      <c r="AW352" s="65">
        <v>45712</v>
      </c>
      <c r="AX352" s="66" t="s">
        <v>97</v>
      </c>
      <c r="AY352" s="65">
        <v>45713</v>
      </c>
      <c r="AZ352" s="66"/>
      <c r="BH352" s="66">
        <f>AI352+BF352</f>
        <v>300</v>
      </c>
      <c r="BI352" s="87">
        <f>+AH352+BG352</f>
        <v>91000000</v>
      </c>
      <c r="BJ352" s="86">
        <f t="shared" si="24"/>
        <v>9100000</v>
      </c>
      <c r="BK352" s="65">
        <v>46015</v>
      </c>
      <c r="BP352" s="67">
        <f>NETWORKDAYS.INTL(E352,AN352,1,Hoja1!C339:C356)-1</f>
        <v>3</v>
      </c>
      <c r="BR352" s="69" t="b">
        <f t="shared" si="21"/>
        <v>0</v>
      </c>
    </row>
    <row r="353" spans="1:70" s="70" customFormat="1" ht="150" customHeight="1">
      <c r="A353" s="62">
        <v>348</v>
      </c>
      <c r="B353" s="63" t="s">
        <v>3230</v>
      </c>
      <c r="C353" s="75" t="s">
        <v>3231</v>
      </c>
      <c r="D353" s="51" t="s">
        <v>3232</v>
      </c>
      <c r="E353" s="52">
        <v>45707</v>
      </c>
      <c r="F353" s="51" t="s">
        <v>73</v>
      </c>
      <c r="G353" s="66">
        <v>70131700</v>
      </c>
      <c r="H353" s="51" t="s">
        <v>74</v>
      </c>
      <c r="I353" s="51" t="s">
        <v>75</v>
      </c>
      <c r="J353" s="51" t="s">
        <v>76</v>
      </c>
      <c r="K353" s="51" t="s">
        <v>298</v>
      </c>
      <c r="L353" s="51" t="s">
        <v>855</v>
      </c>
      <c r="M353" s="51" t="s">
        <v>856</v>
      </c>
      <c r="N353" s="51">
        <v>25325</v>
      </c>
      <c r="O353" s="52">
        <v>45663</v>
      </c>
      <c r="P353" s="54">
        <v>104000000</v>
      </c>
      <c r="Q353" s="51" t="s">
        <v>540</v>
      </c>
      <c r="R353" s="53" t="s">
        <v>81</v>
      </c>
      <c r="S353" s="53" t="s">
        <v>81</v>
      </c>
      <c r="T353" s="53" t="s">
        <v>81</v>
      </c>
      <c r="U353" s="82" t="s">
        <v>3233</v>
      </c>
      <c r="V353" s="55" t="s">
        <v>83</v>
      </c>
      <c r="W353" s="55">
        <v>86057552</v>
      </c>
      <c r="X353" s="51">
        <v>2</v>
      </c>
      <c r="Y353" s="66" t="s">
        <v>112</v>
      </c>
      <c r="Z353" s="83">
        <v>28726</v>
      </c>
      <c r="AA353" s="84" t="s">
        <v>85</v>
      </c>
      <c r="AB353" s="66" t="s">
        <v>3234</v>
      </c>
      <c r="AC353" s="66" t="s">
        <v>3235</v>
      </c>
      <c r="AD353" s="85" t="s">
        <v>3236</v>
      </c>
      <c r="AE353" s="84">
        <v>3176612760</v>
      </c>
      <c r="AF353" s="66" t="s">
        <v>3237</v>
      </c>
      <c r="AG353" s="64" t="s">
        <v>3238</v>
      </c>
      <c r="AH353" s="86">
        <v>104000000</v>
      </c>
      <c r="AI353" s="66">
        <v>300</v>
      </c>
      <c r="AJ353" s="66" t="s">
        <v>91</v>
      </c>
      <c r="AK353" s="66" t="s">
        <v>962</v>
      </c>
      <c r="AL353" s="66">
        <f>+VLOOKUP(AK353,LISTAS!$A$921:$C$989,2,0)</f>
        <v>52184853</v>
      </c>
      <c r="AM353" s="66">
        <f>+VLOOKUP(AK353,LISTAS!$A$921:$C$989,3,0)</f>
        <v>4</v>
      </c>
      <c r="AN353" s="65">
        <v>45712</v>
      </c>
      <c r="AO353" s="66">
        <v>42425</v>
      </c>
      <c r="AP353" s="65">
        <v>45346</v>
      </c>
      <c r="AQ353" s="68" t="s">
        <v>93</v>
      </c>
      <c r="AR353" s="181" t="s">
        <v>94</v>
      </c>
      <c r="AS353" s="65">
        <v>45713</v>
      </c>
      <c r="AT353" s="66" t="s">
        <v>95</v>
      </c>
      <c r="AU353" s="66" t="s">
        <v>3239</v>
      </c>
      <c r="AV353" s="65">
        <v>45712</v>
      </c>
      <c r="AW353" s="65">
        <v>45712</v>
      </c>
      <c r="AX353" s="66" t="s">
        <v>97</v>
      </c>
      <c r="AY353" s="65">
        <v>45713</v>
      </c>
      <c r="AZ353" s="66"/>
      <c r="BH353" s="66">
        <f>AI353+BF353</f>
        <v>300</v>
      </c>
      <c r="BI353" s="87">
        <f>+AH353+BG353</f>
        <v>104000000</v>
      </c>
      <c r="BJ353" s="86">
        <f t="shared" si="24"/>
        <v>10400000</v>
      </c>
      <c r="BK353" s="65">
        <v>45792</v>
      </c>
      <c r="BP353" s="67">
        <f>NETWORKDAYS.INTL(E353,AN353,1,Hoja1!C340:C357)-1</f>
        <v>3</v>
      </c>
      <c r="BR353" s="69" t="b">
        <f t="shared" si="21"/>
        <v>0</v>
      </c>
    </row>
    <row r="354" spans="1:70" s="70" customFormat="1" ht="150" customHeight="1">
      <c r="A354" s="66" t="s">
        <v>3240</v>
      </c>
      <c r="B354" s="63" t="s">
        <v>3230</v>
      </c>
      <c r="C354" s="75" t="s">
        <v>3231</v>
      </c>
      <c r="D354" s="52" t="s">
        <v>3241</v>
      </c>
      <c r="E354" s="52">
        <v>45790</v>
      </c>
      <c r="F354" s="51" t="s">
        <v>405</v>
      </c>
      <c r="G354" s="66">
        <v>70131700</v>
      </c>
      <c r="H354" s="51" t="s">
        <v>74</v>
      </c>
      <c r="I354" s="51" t="s">
        <v>75</v>
      </c>
      <c r="J354" s="51" t="s">
        <v>76</v>
      </c>
      <c r="K354" s="51" t="s">
        <v>298</v>
      </c>
      <c r="L354" s="51" t="s">
        <v>855</v>
      </c>
      <c r="M354" s="51" t="s">
        <v>856</v>
      </c>
      <c r="N354" s="51">
        <v>25325</v>
      </c>
      <c r="O354" s="52">
        <v>45663</v>
      </c>
      <c r="P354" s="54">
        <v>104000000</v>
      </c>
      <c r="Q354" s="51" t="s">
        <v>540</v>
      </c>
      <c r="R354" s="53" t="s">
        <v>406</v>
      </c>
      <c r="S354" s="53" t="s">
        <v>406</v>
      </c>
      <c r="T354" s="53" t="s">
        <v>81</v>
      </c>
      <c r="U354" s="82" t="s">
        <v>3242</v>
      </c>
      <c r="V354" s="55" t="s">
        <v>83</v>
      </c>
      <c r="W354" s="55">
        <v>81715400</v>
      </c>
      <c r="X354" s="51">
        <v>7</v>
      </c>
      <c r="Y354" s="66" t="s">
        <v>112</v>
      </c>
      <c r="Z354" s="83">
        <v>30433</v>
      </c>
      <c r="AA354" s="84" t="s">
        <v>85</v>
      </c>
      <c r="AB354" s="66" t="s">
        <v>1415</v>
      </c>
      <c r="AC354" s="66" t="s">
        <v>3243</v>
      </c>
      <c r="AD354" s="109" t="s">
        <v>3244</v>
      </c>
      <c r="AE354" s="84">
        <v>3108036434</v>
      </c>
      <c r="AF354" s="66" t="s">
        <v>3237</v>
      </c>
      <c r="AG354" s="64" t="s">
        <v>3238</v>
      </c>
      <c r="AH354" s="86">
        <v>75920000</v>
      </c>
      <c r="AI354" s="66">
        <v>219</v>
      </c>
      <c r="AJ354" s="66" t="s">
        <v>91</v>
      </c>
      <c r="AK354" s="66" t="s">
        <v>962</v>
      </c>
      <c r="AL354" s="66">
        <f>+VLOOKUP(AK354,LISTAS!$A$921:$C$989,2,0)</f>
        <v>52184853</v>
      </c>
      <c r="AM354" s="66">
        <f>+VLOOKUP(AK354,LISTAS!$A$921:$C$989,3,0)</f>
        <v>4</v>
      </c>
      <c r="AN354" s="65">
        <v>45793</v>
      </c>
      <c r="AO354" s="66">
        <v>42425</v>
      </c>
      <c r="AP354" s="65">
        <v>45346</v>
      </c>
      <c r="AQ354" s="68" t="s">
        <v>93</v>
      </c>
      <c r="AR354" s="181" t="s">
        <v>94</v>
      </c>
      <c r="AS354" s="65">
        <v>45793</v>
      </c>
      <c r="AT354" s="66" t="s">
        <v>163</v>
      </c>
      <c r="AU354" s="66" t="s">
        <v>3245</v>
      </c>
      <c r="AV354" s="65">
        <v>45793</v>
      </c>
      <c r="AW354" s="65">
        <v>45793</v>
      </c>
      <c r="AX354" s="66" t="s">
        <v>97</v>
      </c>
      <c r="AY354" s="65">
        <v>45793</v>
      </c>
      <c r="AZ354" s="66"/>
      <c r="BA354" s="110">
        <v>45790</v>
      </c>
      <c r="BB354" s="110">
        <v>45791</v>
      </c>
      <c r="BH354" s="66">
        <f>AI354+BF354</f>
        <v>219</v>
      </c>
      <c r="BI354" s="87">
        <f>+AH354+BG354</f>
        <v>75920000</v>
      </c>
      <c r="BJ354" s="86">
        <f t="shared" ref="BJ354" si="25">+BI354/(BH354/30)</f>
        <v>10400000</v>
      </c>
      <c r="BK354" s="65">
        <v>46015</v>
      </c>
      <c r="BP354" s="67">
        <f>NETWORKDAYS.INTL(E354,AN354,1,Hoja1!C341:C358)-1</f>
        <v>3</v>
      </c>
      <c r="BR354" s="69" t="b">
        <f t="shared" si="21"/>
        <v>0</v>
      </c>
    </row>
    <row r="355" spans="1:70" s="70" customFormat="1" ht="150" customHeight="1">
      <c r="A355" s="62">
        <v>349</v>
      </c>
      <c r="B355" s="63" t="s">
        <v>3246</v>
      </c>
      <c r="C355" s="75" t="s">
        <v>3247</v>
      </c>
      <c r="D355" s="51" t="s">
        <v>3248</v>
      </c>
      <c r="E355" s="52">
        <v>45707</v>
      </c>
      <c r="F355" s="51" t="s">
        <v>73</v>
      </c>
      <c r="G355" s="66">
        <v>70131700</v>
      </c>
      <c r="H355" s="51" t="s">
        <v>74</v>
      </c>
      <c r="I355" s="51" t="s">
        <v>75</v>
      </c>
      <c r="J355" s="51" t="s">
        <v>76</v>
      </c>
      <c r="K355" s="51" t="s">
        <v>298</v>
      </c>
      <c r="L355" s="51" t="s">
        <v>855</v>
      </c>
      <c r="M355" s="51" t="s">
        <v>856</v>
      </c>
      <c r="N355" s="51">
        <v>31825</v>
      </c>
      <c r="O355" s="52">
        <v>45663</v>
      </c>
      <c r="P355" s="54">
        <v>48750000</v>
      </c>
      <c r="Q355" s="51" t="s">
        <v>1476</v>
      </c>
      <c r="R355" s="53" t="s">
        <v>81</v>
      </c>
      <c r="S355" s="53" t="s">
        <v>81</v>
      </c>
      <c r="T355" s="53" t="s">
        <v>81</v>
      </c>
      <c r="U355" s="82" t="s">
        <v>3249</v>
      </c>
      <c r="V355" s="55" t="s">
        <v>83</v>
      </c>
      <c r="W355" s="55">
        <v>79645846</v>
      </c>
      <c r="X355" s="51">
        <v>1</v>
      </c>
      <c r="Y355" s="66" t="s">
        <v>112</v>
      </c>
      <c r="Z355" s="83">
        <v>27014</v>
      </c>
      <c r="AA355" s="84" t="s">
        <v>85</v>
      </c>
      <c r="AB355" s="66" t="s">
        <v>1359</v>
      </c>
      <c r="AC355" s="66" t="s">
        <v>3250</v>
      </c>
      <c r="AD355" s="85" t="s">
        <v>3251</v>
      </c>
      <c r="AE355" s="84">
        <v>3158939066</v>
      </c>
      <c r="AF355" s="66" t="s">
        <v>3252</v>
      </c>
      <c r="AG355" s="64" t="s">
        <v>3253</v>
      </c>
      <c r="AH355" s="86">
        <v>48750000</v>
      </c>
      <c r="AI355" s="66">
        <v>150</v>
      </c>
      <c r="AJ355" s="66" t="s">
        <v>91</v>
      </c>
      <c r="AK355" s="66" t="s">
        <v>1482</v>
      </c>
      <c r="AL355" s="66">
        <f>+VLOOKUP(AK355,LISTAS!$A$921:$C$989,2,0)</f>
        <v>98633349</v>
      </c>
      <c r="AM355" s="66">
        <f>+VLOOKUP(AK355,LISTAS!$A$921:$C$989,3,0)</f>
        <v>8</v>
      </c>
      <c r="AN355" s="65">
        <v>45712</v>
      </c>
      <c r="AO355" s="66">
        <v>42525</v>
      </c>
      <c r="AP355" s="65">
        <v>45346</v>
      </c>
      <c r="AQ355" s="68" t="s">
        <v>93</v>
      </c>
      <c r="AR355" s="181" t="s">
        <v>194</v>
      </c>
      <c r="AS355" s="65">
        <v>45713</v>
      </c>
      <c r="AT355" s="66" t="s">
        <v>95</v>
      </c>
      <c r="AU355" s="66" t="s">
        <v>3254</v>
      </c>
      <c r="AV355" s="65">
        <v>45713</v>
      </c>
      <c r="AW355" s="65">
        <v>45713</v>
      </c>
      <c r="AX355" s="66" t="s">
        <v>97</v>
      </c>
      <c r="AY355" s="65">
        <v>45713</v>
      </c>
      <c r="AZ355" s="66"/>
      <c r="BH355" s="66">
        <f>AI355+BF355</f>
        <v>150</v>
      </c>
      <c r="BI355" s="87">
        <f>+AH355+BG355</f>
        <v>48750000</v>
      </c>
      <c r="BJ355" s="86">
        <f t="shared" si="24"/>
        <v>9750000</v>
      </c>
      <c r="BK355" s="65">
        <v>45862</v>
      </c>
      <c r="BP355" s="67">
        <f>NETWORKDAYS.INTL(E355,AN355,1,Hoja1!C341:C358)-1</f>
        <v>3</v>
      </c>
      <c r="BR355" s="69" t="b">
        <f t="shared" si="21"/>
        <v>0</v>
      </c>
    </row>
    <row r="356" spans="1:70" s="70" customFormat="1" ht="150" customHeight="1">
      <c r="A356" s="62">
        <v>350</v>
      </c>
      <c r="B356" s="63" t="s">
        <v>3255</v>
      </c>
      <c r="C356" s="75" t="s">
        <v>3256</v>
      </c>
      <c r="D356" s="51" t="s">
        <v>3257</v>
      </c>
      <c r="E356" s="52">
        <v>45708</v>
      </c>
      <c r="F356" s="51" t="s">
        <v>73</v>
      </c>
      <c r="G356" s="66" t="s">
        <v>788</v>
      </c>
      <c r="H356" s="51" t="s">
        <v>74</v>
      </c>
      <c r="I356" s="51" t="s">
        <v>75</v>
      </c>
      <c r="J356" s="51" t="s">
        <v>76</v>
      </c>
      <c r="K356" s="51" t="s">
        <v>3096</v>
      </c>
      <c r="L356" s="51" t="s">
        <v>184</v>
      </c>
      <c r="M356" s="51" t="s">
        <v>456</v>
      </c>
      <c r="N356" s="51">
        <v>21425</v>
      </c>
      <c r="O356" s="52">
        <v>45663</v>
      </c>
      <c r="P356" s="54">
        <v>99450000</v>
      </c>
      <c r="Q356" s="51" t="s">
        <v>789</v>
      </c>
      <c r="R356" s="53" t="s">
        <v>81</v>
      </c>
      <c r="S356" s="53" t="s">
        <v>81</v>
      </c>
      <c r="T356" s="53" t="s">
        <v>81</v>
      </c>
      <c r="U356" s="82" t="s">
        <v>3258</v>
      </c>
      <c r="V356" s="55" t="s">
        <v>83</v>
      </c>
      <c r="W356" s="55">
        <v>33816741</v>
      </c>
      <c r="X356" s="51">
        <v>2</v>
      </c>
      <c r="Y356" s="66" t="s">
        <v>84</v>
      </c>
      <c r="Z356" s="83">
        <v>27282</v>
      </c>
      <c r="AA356" s="84" t="s">
        <v>85</v>
      </c>
      <c r="AB356" s="66" t="s">
        <v>2158</v>
      </c>
      <c r="AC356" s="66" t="s">
        <v>87</v>
      </c>
      <c r="AD356" s="85" t="s">
        <v>3259</v>
      </c>
      <c r="AE356" s="84">
        <v>3218032065</v>
      </c>
      <c r="AF356" s="66" t="s">
        <v>3260</v>
      </c>
      <c r="AG356" s="64" t="s">
        <v>3261</v>
      </c>
      <c r="AH356" s="86">
        <v>99450000</v>
      </c>
      <c r="AI356" s="66">
        <v>270</v>
      </c>
      <c r="AJ356" s="66" t="s">
        <v>91</v>
      </c>
      <c r="AK356" s="66" t="s">
        <v>704</v>
      </c>
      <c r="AL356" s="66">
        <f>+VLOOKUP(AK356,LISTAS!$A$921:$C$989,2,0)</f>
        <v>52490298</v>
      </c>
      <c r="AM356" s="66">
        <f>+VLOOKUP(AK356,LISTAS!$A$921:$C$989,3,0)</f>
        <v>8</v>
      </c>
      <c r="AN356" s="65">
        <v>45712</v>
      </c>
      <c r="AO356" s="66">
        <v>41825</v>
      </c>
      <c r="AP356" s="65">
        <v>45346</v>
      </c>
      <c r="AQ356" s="68" t="s">
        <v>93</v>
      </c>
      <c r="AR356" s="181" t="s">
        <v>94</v>
      </c>
      <c r="AS356" s="65">
        <v>45713</v>
      </c>
      <c r="AT356" s="66" t="s">
        <v>95</v>
      </c>
      <c r="AU356" s="66" t="s">
        <v>3262</v>
      </c>
      <c r="AV356" s="65">
        <v>45712</v>
      </c>
      <c r="AW356" s="65">
        <v>45713</v>
      </c>
      <c r="AX356" s="66" t="s">
        <v>97</v>
      </c>
      <c r="AY356" s="65">
        <v>45713</v>
      </c>
      <c r="AZ356" s="66"/>
      <c r="BH356" s="66">
        <f>AI356+BF356</f>
        <v>270</v>
      </c>
      <c r="BI356" s="87">
        <f>+AH356+BG356</f>
        <v>99450000</v>
      </c>
      <c r="BJ356" s="86">
        <f t="shared" si="24"/>
        <v>11050000</v>
      </c>
      <c r="BK356" s="65">
        <v>45985</v>
      </c>
      <c r="BP356" s="67">
        <f>NETWORKDAYS.INTL(E356,AN356,1,Hoja1!C342:C359)-1</f>
        <v>2</v>
      </c>
      <c r="BR356" s="69" t="b">
        <f t="shared" si="21"/>
        <v>0</v>
      </c>
    </row>
    <row r="357" spans="1:70" s="70" customFormat="1" ht="150" customHeight="1">
      <c r="A357" s="62">
        <v>351</v>
      </c>
      <c r="B357" s="63" t="s">
        <v>3263</v>
      </c>
      <c r="C357" s="75" t="s">
        <v>3264</v>
      </c>
      <c r="D357" s="51" t="s">
        <v>3265</v>
      </c>
      <c r="E357" s="52">
        <v>45708</v>
      </c>
      <c r="F357" s="51" t="s">
        <v>73</v>
      </c>
      <c r="G357" s="66" t="s">
        <v>788</v>
      </c>
      <c r="H357" s="51" t="s">
        <v>74</v>
      </c>
      <c r="I357" s="51" t="s">
        <v>75</v>
      </c>
      <c r="J357" s="51" t="s">
        <v>76</v>
      </c>
      <c r="K357" s="51" t="s">
        <v>3096</v>
      </c>
      <c r="L357" s="51" t="s">
        <v>184</v>
      </c>
      <c r="M357" s="51" t="s">
        <v>456</v>
      </c>
      <c r="N357" s="51">
        <v>39625</v>
      </c>
      <c r="O357" s="52">
        <v>45663</v>
      </c>
      <c r="P357" s="54">
        <v>81900000</v>
      </c>
      <c r="Q357" s="51" t="s">
        <v>789</v>
      </c>
      <c r="R357" s="53" t="s">
        <v>81</v>
      </c>
      <c r="S357" s="53" t="s">
        <v>81</v>
      </c>
      <c r="T357" s="53" t="s">
        <v>81</v>
      </c>
      <c r="U357" s="82" t="s">
        <v>3266</v>
      </c>
      <c r="V357" s="55" t="s">
        <v>83</v>
      </c>
      <c r="W357" s="55">
        <v>53075866</v>
      </c>
      <c r="X357" s="51">
        <v>6</v>
      </c>
      <c r="Y357" s="66" t="s">
        <v>84</v>
      </c>
      <c r="Z357" s="83">
        <v>31217</v>
      </c>
      <c r="AA357" s="84" t="s">
        <v>85</v>
      </c>
      <c r="AB357" s="66" t="s">
        <v>434</v>
      </c>
      <c r="AC357" s="66" t="s">
        <v>445</v>
      </c>
      <c r="AD357" s="85" t="s">
        <v>3267</v>
      </c>
      <c r="AE357" s="84">
        <v>3124851404</v>
      </c>
      <c r="AF357" s="66" t="s">
        <v>3268</v>
      </c>
      <c r="AG357" s="64" t="s">
        <v>3269</v>
      </c>
      <c r="AH357" s="86">
        <v>81900000</v>
      </c>
      <c r="AI357" s="66">
        <v>270</v>
      </c>
      <c r="AJ357" s="66" t="s">
        <v>91</v>
      </c>
      <c r="AK357" s="66" t="s">
        <v>704</v>
      </c>
      <c r="AL357" s="66">
        <f>+VLOOKUP(AK357,LISTAS!$A$921:$C$989,2,0)</f>
        <v>52490298</v>
      </c>
      <c r="AM357" s="66">
        <f>+VLOOKUP(AK357,LISTAS!$A$921:$C$989,3,0)</f>
        <v>8</v>
      </c>
      <c r="AN357" s="65">
        <v>45712</v>
      </c>
      <c r="AO357" s="66">
        <v>41925</v>
      </c>
      <c r="AP357" s="65">
        <v>45346</v>
      </c>
      <c r="AQ357" s="68" t="s">
        <v>93</v>
      </c>
      <c r="AR357" s="181" t="s">
        <v>1307</v>
      </c>
      <c r="AS357" s="65">
        <v>45713</v>
      </c>
      <c r="AT357" s="66" t="s">
        <v>95</v>
      </c>
      <c r="AU357" s="66" t="s">
        <v>3270</v>
      </c>
      <c r="AV357" s="65">
        <v>45712</v>
      </c>
      <c r="AW357" s="65">
        <v>45713</v>
      </c>
      <c r="AX357" s="66" t="s">
        <v>97</v>
      </c>
      <c r="AY357" s="65">
        <v>45713</v>
      </c>
      <c r="AZ357" s="66"/>
      <c r="BH357" s="66">
        <f>AI357+BF357</f>
        <v>270</v>
      </c>
      <c r="BI357" s="87">
        <f>+AH357+BG357</f>
        <v>81900000</v>
      </c>
      <c r="BJ357" s="86">
        <f t="shared" si="24"/>
        <v>9100000</v>
      </c>
      <c r="BK357" s="65">
        <v>45985</v>
      </c>
      <c r="BP357" s="67">
        <f>NETWORKDAYS.INTL(E357,AN357,1,Hoja1!C343:C360)-1</f>
        <v>2</v>
      </c>
      <c r="BR357" s="69" t="b">
        <f t="shared" si="21"/>
        <v>0</v>
      </c>
    </row>
    <row r="358" spans="1:70" s="70" customFormat="1" ht="150" customHeight="1">
      <c r="A358" s="62">
        <v>352</v>
      </c>
      <c r="B358" s="63" t="s">
        <v>3271</v>
      </c>
      <c r="C358" s="75" t="s">
        <v>3272</v>
      </c>
      <c r="D358" s="51" t="s">
        <v>3273</v>
      </c>
      <c r="E358" s="52">
        <v>45708</v>
      </c>
      <c r="F358" s="51" t="s">
        <v>73</v>
      </c>
      <c r="G358" s="66" t="s">
        <v>1178</v>
      </c>
      <c r="H358" s="51" t="s">
        <v>74</v>
      </c>
      <c r="I358" s="51" t="s">
        <v>75</v>
      </c>
      <c r="J358" s="51" t="s">
        <v>76</v>
      </c>
      <c r="K358" s="51" t="s">
        <v>3096</v>
      </c>
      <c r="L358" s="51" t="s">
        <v>184</v>
      </c>
      <c r="M358" s="51" t="s">
        <v>456</v>
      </c>
      <c r="N358" s="51">
        <v>38725</v>
      </c>
      <c r="O358" s="52">
        <v>45663</v>
      </c>
      <c r="P358" s="54">
        <v>80275000</v>
      </c>
      <c r="Q358" s="51" t="s">
        <v>517</v>
      </c>
      <c r="R358" s="53" t="s">
        <v>81</v>
      </c>
      <c r="S358" s="53" t="s">
        <v>81</v>
      </c>
      <c r="T358" s="53" t="s">
        <v>81</v>
      </c>
      <c r="U358" s="82" t="s">
        <v>3274</v>
      </c>
      <c r="V358" s="55" t="s">
        <v>83</v>
      </c>
      <c r="W358" s="55">
        <v>39566198</v>
      </c>
      <c r="X358" s="51">
        <v>0</v>
      </c>
      <c r="Y358" s="66" t="s">
        <v>84</v>
      </c>
      <c r="Z358" s="83">
        <v>25907</v>
      </c>
      <c r="AA358" s="84" t="s">
        <v>85</v>
      </c>
      <c r="AB358" s="66" t="s">
        <v>542</v>
      </c>
      <c r="AC358" s="66" t="s">
        <v>87</v>
      </c>
      <c r="AD358" s="85" t="s">
        <v>3275</v>
      </c>
      <c r="AE358" s="84">
        <v>3003220921</v>
      </c>
      <c r="AF358" s="66" t="s">
        <v>3276</v>
      </c>
      <c r="AG358" s="64" t="s">
        <v>3277</v>
      </c>
      <c r="AH358" s="86">
        <v>80275000</v>
      </c>
      <c r="AI358" s="66">
        <v>285</v>
      </c>
      <c r="AJ358" s="66" t="s">
        <v>91</v>
      </c>
      <c r="AK358" s="66" t="s">
        <v>883</v>
      </c>
      <c r="AL358" s="66">
        <f>+VLOOKUP(AK358,LISTAS!$A$921:$C$989,2,0)</f>
        <v>52886876</v>
      </c>
      <c r="AM358" s="66">
        <f>+VLOOKUP(AK358,LISTAS!$A$921:$C$989,3,0)</f>
        <v>6</v>
      </c>
      <c r="AN358" s="65">
        <v>45712</v>
      </c>
      <c r="AO358" s="66">
        <v>42025</v>
      </c>
      <c r="AP358" s="65">
        <v>45713</v>
      </c>
      <c r="AQ358" s="68" t="s">
        <v>93</v>
      </c>
      <c r="AR358" s="181" t="s">
        <v>94</v>
      </c>
      <c r="AS358" s="65">
        <v>45713</v>
      </c>
      <c r="AT358" s="66" t="s">
        <v>95</v>
      </c>
      <c r="AU358" s="66" t="s">
        <v>3278</v>
      </c>
      <c r="AV358" s="65">
        <v>45712</v>
      </c>
      <c r="AW358" s="65">
        <v>45713</v>
      </c>
      <c r="AX358" s="66" t="s">
        <v>97</v>
      </c>
      <c r="AY358" s="65">
        <v>45713</v>
      </c>
      <c r="AZ358" s="66"/>
      <c r="BH358" s="66">
        <f>AI358+BF358</f>
        <v>285</v>
      </c>
      <c r="BI358" s="87">
        <f>+AH358+BG358</f>
        <v>80275000</v>
      </c>
      <c r="BJ358" s="86">
        <f t="shared" si="24"/>
        <v>8450000</v>
      </c>
      <c r="BK358" s="65">
        <v>46000</v>
      </c>
      <c r="BP358" s="67">
        <f>NETWORKDAYS.INTL(E358,AN358,1,Hoja1!C344:C361)-1</f>
        <v>2</v>
      </c>
      <c r="BR358" s="69" t="b">
        <f t="shared" si="21"/>
        <v>0</v>
      </c>
    </row>
    <row r="359" spans="1:70" s="70" customFormat="1" ht="150" customHeight="1">
      <c r="A359" s="62">
        <v>353</v>
      </c>
      <c r="B359" s="63" t="s">
        <v>3279</v>
      </c>
      <c r="C359" s="75" t="s">
        <v>3280</v>
      </c>
      <c r="D359" s="51" t="s">
        <v>3281</v>
      </c>
      <c r="E359" s="52">
        <v>45709</v>
      </c>
      <c r="F359" s="51" t="s">
        <v>73</v>
      </c>
      <c r="G359" s="66" t="s">
        <v>1178</v>
      </c>
      <c r="H359" s="51" t="s">
        <v>74</v>
      </c>
      <c r="I359" s="51" t="s">
        <v>75</v>
      </c>
      <c r="J359" s="51" t="s">
        <v>76</v>
      </c>
      <c r="K359" s="51" t="s">
        <v>183</v>
      </c>
      <c r="L359" s="51" t="s">
        <v>184</v>
      </c>
      <c r="M359" s="51" t="s">
        <v>456</v>
      </c>
      <c r="N359" s="51">
        <v>38025</v>
      </c>
      <c r="O359" s="52">
        <v>45663</v>
      </c>
      <c r="P359" s="54">
        <v>58500000</v>
      </c>
      <c r="Q359" s="51" t="s">
        <v>517</v>
      </c>
      <c r="R359" s="53" t="s">
        <v>81</v>
      </c>
      <c r="S359" s="53" t="s">
        <v>81</v>
      </c>
      <c r="T359" s="53" t="s">
        <v>81</v>
      </c>
      <c r="U359" s="82" t="s">
        <v>3282</v>
      </c>
      <c r="V359" s="55" t="s">
        <v>83</v>
      </c>
      <c r="W359" s="55">
        <v>63472972</v>
      </c>
      <c r="X359" s="51">
        <v>8</v>
      </c>
      <c r="Y359" s="66" t="s">
        <v>84</v>
      </c>
      <c r="Z359" s="83">
        <v>28823</v>
      </c>
      <c r="AA359" s="84" t="s">
        <v>85</v>
      </c>
      <c r="AB359" s="66" t="s">
        <v>1518</v>
      </c>
      <c r="AC359" s="66" t="s">
        <v>3283</v>
      </c>
      <c r="AD359" s="85" t="s">
        <v>3284</v>
      </c>
      <c r="AE359" s="84">
        <v>3223537557</v>
      </c>
      <c r="AF359" s="66" t="s">
        <v>3285</v>
      </c>
      <c r="AG359" s="64" t="s">
        <v>3118</v>
      </c>
      <c r="AH359" s="86">
        <v>58500000</v>
      </c>
      <c r="AI359" s="66">
        <v>300</v>
      </c>
      <c r="AJ359" s="66" t="s">
        <v>91</v>
      </c>
      <c r="AK359" s="66" t="s">
        <v>883</v>
      </c>
      <c r="AL359" s="66">
        <f>+VLOOKUP(AK359,LISTAS!$A$921:$C$989,2,0)</f>
        <v>52886876</v>
      </c>
      <c r="AM359" s="66">
        <f>+VLOOKUP(AK359,LISTAS!$A$921:$C$989,3,0)</f>
        <v>6</v>
      </c>
      <c r="AN359" s="65">
        <v>45713</v>
      </c>
      <c r="AO359" s="66">
        <v>43025</v>
      </c>
      <c r="AP359" s="65">
        <v>45713</v>
      </c>
      <c r="AQ359" s="68" t="s">
        <v>93</v>
      </c>
      <c r="AR359" s="181" t="s">
        <v>1307</v>
      </c>
      <c r="AS359" s="65">
        <v>45713</v>
      </c>
      <c r="AT359" s="66" t="s">
        <v>95</v>
      </c>
      <c r="AU359" s="66" t="s">
        <v>3286</v>
      </c>
      <c r="AV359" s="65">
        <v>45713</v>
      </c>
      <c r="AW359" s="65">
        <v>45713</v>
      </c>
      <c r="AX359" s="66" t="s">
        <v>97</v>
      </c>
      <c r="AY359" s="65">
        <v>45713</v>
      </c>
      <c r="AZ359" s="66"/>
      <c r="BH359" s="66">
        <f>AI359+BF359</f>
        <v>300</v>
      </c>
      <c r="BI359" s="87">
        <f>+AH359+BG359</f>
        <v>58500000</v>
      </c>
      <c r="BJ359" s="86">
        <f t="shared" si="24"/>
        <v>5850000</v>
      </c>
      <c r="BK359" s="65">
        <v>46015</v>
      </c>
      <c r="BP359" s="67">
        <f>NETWORKDAYS.INTL(E359,AN359,1,Hoja1!C345:C362)-1</f>
        <v>2</v>
      </c>
      <c r="BR359" s="69" t="b">
        <f t="shared" si="21"/>
        <v>0</v>
      </c>
    </row>
    <row r="360" spans="1:70" s="70" customFormat="1" ht="150" customHeight="1">
      <c r="A360" s="62">
        <v>354</v>
      </c>
      <c r="B360" s="63" t="s">
        <v>3287</v>
      </c>
      <c r="C360" s="75" t="s">
        <v>3288</v>
      </c>
      <c r="D360" s="51" t="s">
        <v>3289</v>
      </c>
      <c r="E360" s="52">
        <v>45708</v>
      </c>
      <c r="F360" s="51" t="s">
        <v>73</v>
      </c>
      <c r="G360" s="66" t="s">
        <v>1178</v>
      </c>
      <c r="H360" s="51" t="s">
        <v>74</v>
      </c>
      <c r="I360" s="51" t="s">
        <v>75</v>
      </c>
      <c r="J360" s="51" t="s">
        <v>76</v>
      </c>
      <c r="K360" s="51" t="s">
        <v>3096</v>
      </c>
      <c r="L360" s="51" t="s">
        <v>184</v>
      </c>
      <c r="M360" s="51" t="s">
        <v>456</v>
      </c>
      <c r="N360" s="51">
        <v>38525</v>
      </c>
      <c r="O360" s="52">
        <v>45663</v>
      </c>
      <c r="P360" s="54">
        <v>77187500</v>
      </c>
      <c r="Q360" s="51" t="s">
        <v>517</v>
      </c>
      <c r="R360" s="53" t="s">
        <v>81</v>
      </c>
      <c r="S360" s="53" t="s">
        <v>81</v>
      </c>
      <c r="T360" s="53" t="s">
        <v>81</v>
      </c>
      <c r="U360" s="82" t="s">
        <v>3290</v>
      </c>
      <c r="V360" s="55" t="s">
        <v>83</v>
      </c>
      <c r="W360" s="55">
        <v>60323839</v>
      </c>
      <c r="X360" s="51">
        <v>7</v>
      </c>
      <c r="Y360" s="66" t="s">
        <v>84</v>
      </c>
      <c r="Z360" s="83">
        <v>24701</v>
      </c>
      <c r="AA360" s="84" t="s">
        <v>85</v>
      </c>
      <c r="AB360" s="66" t="s">
        <v>1518</v>
      </c>
      <c r="AC360" s="66" t="s">
        <v>87</v>
      </c>
      <c r="AD360" s="85" t="s">
        <v>3291</v>
      </c>
      <c r="AE360" s="84">
        <v>3107878975</v>
      </c>
      <c r="AF360" s="66" t="s">
        <v>3292</v>
      </c>
      <c r="AG360" s="64" t="s">
        <v>3293</v>
      </c>
      <c r="AH360" s="86">
        <v>77187500</v>
      </c>
      <c r="AI360" s="66">
        <v>285</v>
      </c>
      <c r="AJ360" s="66" t="s">
        <v>91</v>
      </c>
      <c r="AK360" s="66" t="s">
        <v>883</v>
      </c>
      <c r="AL360" s="66">
        <f>+VLOOKUP(AK360,LISTAS!$A$921:$C$989,2,0)</f>
        <v>52886876</v>
      </c>
      <c r="AM360" s="66">
        <f>+VLOOKUP(AK360,LISTAS!$A$921:$C$989,3,0)</f>
        <v>6</v>
      </c>
      <c r="AN360" s="65">
        <v>45713</v>
      </c>
      <c r="AO360" s="66">
        <v>43725</v>
      </c>
      <c r="AP360" s="65">
        <v>45714</v>
      </c>
      <c r="AQ360" s="68" t="s">
        <v>93</v>
      </c>
      <c r="AR360" s="181" t="s">
        <v>94</v>
      </c>
      <c r="AS360" s="65">
        <v>45713</v>
      </c>
      <c r="AT360" s="66" t="s">
        <v>95</v>
      </c>
      <c r="AU360" s="66" t="s">
        <v>3294</v>
      </c>
      <c r="AV360" s="65">
        <v>45713</v>
      </c>
      <c r="AW360" s="65">
        <v>45713</v>
      </c>
      <c r="AX360" s="66" t="s">
        <v>97</v>
      </c>
      <c r="AY360" s="65">
        <v>45714</v>
      </c>
      <c r="AZ360" s="66"/>
      <c r="BH360" s="66">
        <f>AI360+BF360</f>
        <v>285</v>
      </c>
      <c r="BI360" s="87">
        <f>+AH360+BG360</f>
        <v>77187500</v>
      </c>
      <c r="BJ360" s="86">
        <f t="shared" si="24"/>
        <v>8125000</v>
      </c>
      <c r="BK360" s="65">
        <v>46001</v>
      </c>
      <c r="BP360" s="67">
        <f>NETWORKDAYS.INTL(E360,AN360,1,Hoja1!C346:C363)-1</f>
        <v>3</v>
      </c>
      <c r="BR360" s="69" t="b">
        <f t="shared" si="21"/>
        <v>0</v>
      </c>
    </row>
    <row r="361" spans="1:70" s="70" customFormat="1" ht="150" customHeight="1">
      <c r="A361" s="62">
        <v>355</v>
      </c>
      <c r="B361" s="63" t="s">
        <v>3295</v>
      </c>
      <c r="C361" s="75" t="s">
        <v>3296</v>
      </c>
      <c r="D361" s="51" t="s">
        <v>3297</v>
      </c>
      <c r="E361" s="52">
        <v>45708</v>
      </c>
      <c r="F361" s="51" t="s">
        <v>73</v>
      </c>
      <c r="G361" s="66" t="s">
        <v>1178</v>
      </c>
      <c r="H361" s="51" t="s">
        <v>74</v>
      </c>
      <c r="I361" s="51" t="s">
        <v>75</v>
      </c>
      <c r="J361" s="51" t="s">
        <v>76</v>
      </c>
      <c r="K361" s="51" t="s">
        <v>3096</v>
      </c>
      <c r="L361" s="51" t="s">
        <v>184</v>
      </c>
      <c r="M361" s="51" t="s">
        <v>456</v>
      </c>
      <c r="N361" s="51">
        <v>38125</v>
      </c>
      <c r="O361" s="52">
        <v>45663</v>
      </c>
      <c r="P361" s="54">
        <v>71012500</v>
      </c>
      <c r="Q361" s="51" t="s">
        <v>517</v>
      </c>
      <c r="R361" s="53" t="s">
        <v>81</v>
      </c>
      <c r="S361" s="53" t="s">
        <v>81</v>
      </c>
      <c r="T361" s="53" t="s">
        <v>81</v>
      </c>
      <c r="U361" s="82" t="s">
        <v>3298</v>
      </c>
      <c r="V361" s="55" t="s">
        <v>83</v>
      </c>
      <c r="W361" s="55">
        <v>1032398302</v>
      </c>
      <c r="X361" s="51">
        <v>5</v>
      </c>
      <c r="Y361" s="66" t="s">
        <v>112</v>
      </c>
      <c r="Z361" s="83">
        <v>31980</v>
      </c>
      <c r="AA361" s="84" t="s">
        <v>85</v>
      </c>
      <c r="AB361" s="66" t="s">
        <v>434</v>
      </c>
      <c r="AC361" s="66" t="s">
        <v>499</v>
      </c>
      <c r="AD361" s="85" t="s">
        <v>3299</v>
      </c>
      <c r="AE361" s="84">
        <v>3105655870</v>
      </c>
      <c r="AF361" s="66" t="s">
        <v>3300</v>
      </c>
      <c r="AG361" s="64" t="s">
        <v>3301</v>
      </c>
      <c r="AH361" s="86">
        <v>71012500</v>
      </c>
      <c r="AI361" s="66">
        <v>285</v>
      </c>
      <c r="AJ361" s="66" t="s">
        <v>91</v>
      </c>
      <c r="AK361" s="66" t="s">
        <v>883</v>
      </c>
      <c r="AL361" s="66">
        <f>+VLOOKUP(AK361,LISTAS!$A$921:$C$989,2,0)</f>
        <v>52886876</v>
      </c>
      <c r="AM361" s="66">
        <f>+VLOOKUP(AK361,LISTAS!$A$921:$C$989,3,0)</f>
        <v>6</v>
      </c>
      <c r="AN361" s="65">
        <v>45713</v>
      </c>
      <c r="AO361" s="66">
        <v>43825</v>
      </c>
      <c r="AP361" s="65">
        <v>45714</v>
      </c>
      <c r="AQ361" s="68" t="s">
        <v>93</v>
      </c>
      <c r="AR361" s="181" t="s">
        <v>94</v>
      </c>
      <c r="AS361" s="65">
        <v>45713</v>
      </c>
      <c r="AT361" s="66" t="s">
        <v>163</v>
      </c>
      <c r="AU361" s="66" t="s">
        <v>3302</v>
      </c>
      <c r="AV361" s="65">
        <v>45712</v>
      </c>
      <c r="AW361" s="65">
        <v>45713</v>
      </c>
      <c r="AX361" s="66" t="s">
        <v>97</v>
      </c>
      <c r="AY361" s="65">
        <v>45714</v>
      </c>
      <c r="AZ361" s="66"/>
      <c r="BH361" s="66">
        <f>AI361+BF361</f>
        <v>285</v>
      </c>
      <c r="BI361" s="87">
        <f>+AH361+BG361</f>
        <v>71012500</v>
      </c>
      <c r="BJ361" s="86">
        <f t="shared" si="24"/>
        <v>7475000</v>
      </c>
      <c r="BK361" s="65">
        <v>46001</v>
      </c>
      <c r="BP361" s="67">
        <f>NETWORKDAYS.INTL(E361,AN361,1,Hoja1!C347:C364)-1</f>
        <v>3</v>
      </c>
      <c r="BR361" s="69" t="b">
        <f t="shared" si="21"/>
        <v>0</v>
      </c>
    </row>
    <row r="362" spans="1:70" s="70" customFormat="1" ht="150" customHeight="1">
      <c r="A362" s="62">
        <v>356</v>
      </c>
      <c r="B362" s="63" t="s">
        <v>3303</v>
      </c>
      <c r="C362" s="75" t="s">
        <v>3304</v>
      </c>
      <c r="D362" s="51" t="s">
        <v>3305</v>
      </c>
      <c r="E362" s="52">
        <v>45708</v>
      </c>
      <c r="F362" s="51" t="s">
        <v>73</v>
      </c>
      <c r="G362" s="66" t="s">
        <v>788</v>
      </c>
      <c r="H362" s="51" t="s">
        <v>74</v>
      </c>
      <c r="I362" s="51" t="s">
        <v>75</v>
      </c>
      <c r="J362" s="51" t="s">
        <v>76</v>
      </c>
      <c r="K362" s="51" t="s">
        <v>3096</v>
      </c>
      <c r="L362" s="51" t="s">
        <v>184</v>
      </c>
      <c r="M362" s="51" t="s">
        <v>456</v>
      </c>
      <c r="N362" s="51">
        <v>13425</v>
      </c>
      <c r="O362" s="52">
        <v>45662</v>
      </c>
      <c r="P362" s="54">
        <v>81900000</v>
      </c>
      <c r="Q362" s="51" t="s">
        <v>789</v>
      </c>
      <c r="R362" s="53" t="s">
        <v>81</v>
      </c>
      <c r="S362" s="53" t="s">
        <v>81</v>
      </c>
      <c r="T362" s="53" t="s">
        <v>81</v>
      </c>
      <c r="U362" s="82" t="s">
        <v>3306</v>
      </c>
      <c r="V362" s="55" t="s">
        <v>83</v>
      </c>
      <c r="W362" s="55">
        <v>1019016029</v>
      </c>
      <c r="X362" s="51">
        <v>3</v>
      </c>
      <c r="Y362" s="66" t="s">
        <v>112</v>
      </c>
      <c r="Z362" s="83">
        <v>31953</v>
      </c>
      <c r="AA362" s="84" t="s">
        <v>85</v>
      </c>
      <c r="AB362" s="66" t="s">
        <v>434</v>
      </c>
      <c r="AC362" s="66" t="s">
        <v>3307</v>
      </c>
      <c r="AD362" s="85" t="s">
        <v>3308</v>
      </c>
      <c r="AE362" s="84">
        <v>3163741964</v>
      </c>
      <c r="AF362" s="66" t="s">
        <v>3309</v>
      </c>
      <c r="AG362" s="64" t="s">
        <v>3269</v>
      </c>
      <c r="AH362" s="86">
        <v>81900000</v>
      </c>
      <c r="AI362" s="66">
        <v>270</v>
      </c>
      <c r="AJ362" s="66" t="s">
        <v>91</v>
      </c>
      <c r="AK362" s="66" t="s">
        <v>704</v>
      </c>
      <c r="AL362" s="66">
        <f>+VLOOKUP(AK362,LISTAS!$A$921:$C$989,2,0)</f>
        <v>52490298</v>
      </c>
      <c r="AM362" s="66">
        <f>+VLOOKUP(AK362,LISTAS!$A$921:$C$989,3,0)</f>
        <v>8</v>
      </c>
      <c r="AN362" s="65">
        <v>45713</v>
      </c>
      <c r="AO362" s="66">
        <v>43925</v>
      </c>
      <c r="AP362" s="65">
        <v>45714</v>
      </c>
      <c r="AQ362" s="68" t="s">
        <v>93</v>
      </c>
      <c r="AR362" s="181" t="s">
        <v>94</v>
      </c>
      <c r="AS362" s="65">
        <v>45713</v>
      </c>
      <c r="AT362" s="66" t="s">
        <v>95</v>
      </c>
      <c r="AU362" s="66" t="s">
        <v>3310</v>
      </c>
      <c r="AV362" s="65">
        <v>45713</v>
      </c>
      <c r="AW362" s="65">
        <v>45713</v>
      </c>
      <c r="AX362" s="66" t="s">
        <v>97</v>
      </c>
      <c r="AY362" s="65">
        <v>45714</v>
      </c>
      <c r="AZ362" s="66"/>
      <c r="BH362" s="66">
        <f>AI362+BF362</f>
        <v>270</v>
      </c>
      <c r="BI362" s="87">
        <f>+AH362+BG362</f>
        <v>81900000</v>
      </c>
      <c r="BJ362" s="86">
        <f t="shared" si="24"/>
        <v>9100000</v>
      </c>
      <c r="BK362" s="65">
        <v>45986</v>
      </c>
      <c r="BP362" s="67">
        <f>NETWORKDAYS.INTL(E362,AN362,1,Hoja1!C348:C365)-1</f>
        <v>3</v>
      </c>
      <c r="BR362" s="69" t="b">
        <f t="shared" si="21"/>
        <v>0</v>
      </c>
    </row>
    <row r="363" spans="1:70" s="70" customFormat="1" ht="150" customHeight="1">
      <c r="A363" s="62">
        <v>357</v>
      </c>
      <c r="B363" s="63" t="s">
        <v>3311</v>
      </c>
      <c r="C363" s="75" t="s">
        <v>3312</v>
      </c>
      <c r="D363" s="51" t="s">
        <v>3313</v>
      </c>
      <c r="E363" s="52">
        <v>45709</v>
      </c>
      <c r="F363" s="51" t="s">
        <v>73</v>
      </c>
      <c r="G363" s="66" t="s">
        <v>788</v>
      </c>
      <c r="H363" s="51" t="s">
        <v>74</v>
      </c>
      <c r="I363" s="51" t="s">
        <v>75</v>
      </c>
      <c r="J363" s="51" t="s">
        <v>76</v>
      </c>
      <c r="K363" s="51" t="s">
        <v>3096</v>
      </c>
      <c r="L363" s="51" t="s">
        <v>184</v>
      </c>
      <c r="M363" s="51" t="s">
        <v>456</v>
      </c>
      <c r="N363" s="51">
        <v>40825</v>
      </c>
      <c r="O363" s="52">
        <v>45663</v>
      </c>
      <c r="P363" s="54">
        <v>52650000</v>
      </c>
      <c r="Q363" s="51" t="s">
        <v>789</v>
      </c>
      <c r="R363" s="53" t="s">
        <v>81</v>
      </c>
      <c r="S363" s="53" t="s">
        <v>81</v>
      </c>
      <c r="T363" s="53" t="s">
        <v>81</v>
      </c>
      <c r="U363" s="82" t="s">
        <v>3314</v>
      </c>
      <c r="V363" s="55" t="s">
        <v>83</v>
      </c>
      <c r="W363" s="55">
        <v>1032504683</v>
      </c>
      <c r="X363" s="51">
        <v>1</v>
      </c>
      <c r="Y363" s="66" t="s">
        <v>84</v>
      </c>
      <c r="Z363" s="83">
        <v>36297</v>
      </c>
      <c r="AA363" s="84" t="s">
        <v>85</v>
      </c>
      <c r="AB363" s="66" t="s">
        <v>434</v>
      </c>
      <c r="AC363" s="66" t="s">
        <v>87</v>
      </c>
      <c r="AD363" s="85" t="s">
        <v>3315</v>
      </c>
      <c r="AE363" s="84">
        <v>3102957781</v>
      </c>
      <c r="AF363" s="66" t="s">
        <v>3316</v>
      </c>
      <c r="AG363" s="64" t="s">
        <v>3317</v>
      </c>
      <c r="AH363" s="86">
        <v>52650000</v>
      </c>
      <c r="AI363" s="66">
        <v>270</v>
      </c>
      <c r="AJ363" s="66" t="s">
        <v>91</v>
      </c>
      <c r="AK363" s="66" t="s">
        <v>704</v>
      </c>
      <c r="AL363" s="66">
        <f>+VLOOKUP(AK363,LISTAS!$A$921:$C$989,2,0)</f>
        <v>52490298</v>
      </c>
      <c r="AM363" s="66">
        <f>+VLOOKUP(AK363,LISTAS!$A$921:$C$989,3,0)</f>
        <v>8</v>
      </c>
      <c r="AN363" s="65">
        <v>45713</v>
      </c>
      <c r="AO363" s="66">
        <v>44025</v>
      </c>
      <c r="AP363" s="65">
        <v>45714</v>
      </c>
      <c r="AQ363" s="68" t="s">
        <v>93</v>
      </c>
      <c r="AR363" s="181" t="s">
        <v>94</v>
      </c>
      <c r="AS363" s="65">
        <v>45713</v>
      </c>
      <c r="AT363" s="66" t="s">
        <v>745</v>
      </c>
      <c r="AU363" s="66" t="s">
        <v>3318</v>
      </c>
      <c r="AV363" s="65">
        <v>45713</v>
      </c>
      <c r="AW363" s="65">
        <v>45713</v>
      </c>
      <c r="AX363" s="66" t="s">
        <v>97</v>
      </c>
      <c r="AY363" s="65">
        <v>45714</v>
      </c>
      <c r="AZ363" s="66"/>
      <c r="BH363" s="66">
        <f>AI363+BF363</f>
        <v>270</v>
      </c>
      <c r="BI363" s="87">
        <f>+AH363+BG363</f>
        <v>52650000</v>
      </c>
      <c r="BJ363" s="86">
        <f t="shared" si="24"/>
        <v>5850000</v>
      </c>
      <c r="BK363" s="65">
        <v>45986</v>
      </c>
      <c r="BP363" s="67">
        <f>NETWORKDAYS.INTL(E363,AN363,1,Hoja1!C349:C366)-1</f>
        <v>2</v>
      </c>
      <c r="BR363" s="69" t="b">
        <f t="shared" si="21"/>
        <v>0</v>
      </c>
    </row>
    <row r="364" spans="1:70" s="70" customFormat="1" ht="150" customHeight="1">
      <c r="A364" s="62">
        <v>358</v>
      </c>
      <c r="B364" s="63" t="s">
        <v>3319</v>
      </c>
      <c r="C364" s="75" t="s">
        <v>3320</v>
      </c>
      <c r="D364" s="51" t="s">
        <v>3321</v>
      </c>
      <c r="E364" s="52">
        <v>45709</v>
      </c>
      <c r="F364" s="51" t="s">
        <v>73</v>
      </c>
      <c r="G364" s="66" t="s">
        <v>788</v>
      </c>
      <c r="H364" s="51" t="s">
        <v>74</v>
      </c>
      <c r="I364" s="51" t="s">
        <v>75</v>
      </c>
      <c r="J364" s="51" t="s">
        <v>76</v>
      </c>
      <c r="K364" s="51" t="s">
        <v>3096</v>
      </c>
      <c r="L364" s="51" t="s">
        <v>184</v>
      </c>
      <c r="M364" s="51" t="s">
        <v>456</v>
      </c>
      <c r="N364" s="51">
        <v>20225</v>
      </c>
      <c r="O364" s="52">
        <v>45663</v>
      </c>
      <c r="P364" s="54">
        <v>70200000</v>
      </c>
      <c r="Q364" s="51" t="s">
        <v>517</v>
      </c>
      <c r="R364" s="53" t="s">
        <v>81</v>
      </c>
      <c r="S364" s="53" t="s">
        <v>81</v>
      </c>
      <c r="T364" s="53" t="s">
        <v>81</v>
      </c>
      <c r="U364" s="82" t="s">
        <v>3322</v>
      </c>
      <c r="V364" s="55" t="s">
        <v>83</v>
      </c>
      <c r="W364" s="55">
        <v>1018428221</v>
      </c>
      <c r="X364" s="51">
        <v>6</v>
      </c>
      <c r="Y364" s="66" t="s">
        <v>84</v>
      </c>
      <c r="Z364" s="83">
        <v>32745</v>
      </c>
      <c r="AA364" s="84" t="s">
        <v>85</v>
      </c>
      <c r="AB364" s="66" t="s">
        <v>498</v>
      </c>
      <c r="AC364" s="66" t="s">
        <v>445</v>
      </c>
      <c r="AD364" s="85" t="s">
        <v>3323</v>
      </c>
      <c r="AE364" s="84">
        <v>3124513697</v>
      </c>
      <c r="AF364" s="66" t="s">
        <v>3324</v>
      </c>
      <c r="AG364" s="64" t="s">
        <v>3325</v>
      </c>
      <c r="AH364" s="86">
        <v>70200000</v>
      </c>
      <c r="AI364" s="66">
        <v>270</v>
      </c>
      <c r="AJ364" s="66" t="s">
        <v>91</v>
      </c>
      <c r="AK364" s="66" t="s">
        <v>704</v>
      </c>
      <c r="AL364" s="66">
        <f>+VLOOKUP(AK364,LISTAS!$A$921:$C$989,2,0)</f>
        <v>52490298</v>
      </c>
      <c r="AM364" s="66">
        <f>+VLOOKUP(AK364,LISTAS!$A$921:$C$989,3,0)</f>
        <v>8</v>
      </c>
      <c r="AN364" s="65">
        <v>45714</v>
      </c>
      <c r="AO364" s="66">
        <v>44325</v>
      </c>
      <c r="AP364" s="65">
        <v>45716</v>
      </c>
      <c r="AQ364" s="68" t="s">
        <v>93</v>
      </c>
      <c r="AR364" s="181" t="s">
        <v>94</v>
      </c>
      <c r="AS364" s="65">
        <v>45719</v>
      </c>
      <c r="AT364" s="66" t="s">
        <v>95</v>
      </c>
      <c r="AU364" s="66" t="s">
        <v>3326</v>
      </c>
      <c r="AV364" s="65">
        <v>45715</v>
      </c>
      <c r="AW364" s="65">
        <v>45719</v>
      </c>
      <c r="AX364" s="66" t="s">
        <v>97</v>
      </c>
      <c r="AY364" s="65">
        <v>45719</v>
      </c>
      <c r="AZ364" s="66"/>
      <c r="BH364" s="66">
        <f>AI364+BF364</f>
        <v>270</v>
      </c>
      <c r="BI364" s="87">
        <f>+AH364+BG364</f>
        <v>70200000</v>
      </c>
      <c r="BJ364" s="86">
        <f t="shared" si="24"/>
        <v>7800000</v>
      </c>
      <c r="BK364" s="65">
        <v>45993</v>
      </c>
      <c r="BP364" s="67">
        <f>NETWORKDAYS.INTL(E364,AN364,1,Hoja1!C350:C367)-1</f>
        <v>3</v>
      </c>
      <c r="BR364" s="69" t="b">
        <f t="shared" si="21"/>
        <v>0</v>
      </c>
    </row>
    <row r="365" spans="1:70" s="70" customFormat="1" ht="150" customHeight="1">
      <c r="A365" s="62">
        <v>359</v>
      </c>
      <c r="B365" s="63" t="s">
        <v>3327</v>
      </c>
      <c r="C365" s="75" t="s">
        <v>3328</v>
      </c>
      <c r="D365" s="51" t="s">
        <v>3329</v>
      </c>
      <c r="E365" s="52">
        <v>45712</v>
      </c>
      <c r="F365" s="51" t="s">
        <v>73</v>
      </c>
      <c r="G365" s="66" t="s">
        <v>788</v>
      </c>
      <c r="H365" s="51" t="s">
        <v>74</v>
      </c>
      <c r="I365" s="51" t="s">
        <v>75</v>
      </c>
      <c r="J365" s="51" t="s">
        <v>76</v>
      </c>
      <c r="K365" s="51" t="s">
        <v>3096</v>
      </c>
      <c r="L365" s="51" t="s">
        <v>184</v>
      </c>
      <c r="M365" s="51" t="s">
        <v>456</v>
      </c>
      <c r="N365" s="51">
        <v>21225</v>
      </c>
      <c r="O365" s="52">
        <v>45663</v>
      </c>
      <c r="P365" s="54">
        <v>87750000</v>
      </c>
      <c r="Q365" s="51" t="s">
        <v>789</v>
      </c>
      <c r="R365" s="53" t="s">
        <v>81</v>
      </c>
      <c r="S365" s="53" t="s">
        <v>81</v>
      </c>
      <c r="T365" s="53" t="s">
        <v>81</v>
      </c>
      <c r="U365" s="82" t="s">
        <v>3330</v>
      </c>
      <c r="V365" s="55" t="s">
        <v>83</v>
      </c>
      <c r="W365" s="55">
        <v>53108183</v>
      </c>
      <c r="X365" s="51">
        <v>8</v>
      </c>
      <c r="Y365" s="66" t="s">
        <v>84</v>
      </c>
      <c r="Z365" s="83">
        <v>31204</v>
      </c>
      <c r="AA365" s="84" t="s">
        <v>85</v>
      </c>
      <c r="AB365" s="66" t="s">
        <v>700</v>
      </c>
      <c r="AC365" s="66" t="s">
        <v>445</v>
      </c>
      <c r="AD365" s="85" t="s">
        <v>3331</v>
      </c>
      <c r="AE365" s="84">
        <v>3004278369</v>
      </c>
      <c r="AF365" s="66" t="s">
        <v>3332</v>
      </c>
      <c r="AG365" s="64" t="s">
        <v>3333</v>
      </c>
      <c r="AH365" s="86">
        <v>87750000</v>
      </c>
      <c r="AI365" s="66">
        <v>270</v>
      </c>
      <c r="AJ365" s="66" t="s">
        <v>91</v>
      </c>
      <c r="AK365" s="66" t="s">
        <v>704</v>
      </c>
      <c r="AL365" s="66">
        <f>+VLOOKUP(AK365,LISTAS!$A$921:$C$989,2,0)</f>
        <v>52490298</v>
      </c>
      <c r="AM365" s="66">
        <f>+VLOOKUP(AK365,LISTAS!$A$921:$C$989,3,0)</f>
        <v>8</v>
      </c>
      <c r="AN365" s="65">
        <v>45714</v>
      </c>
      <c r="AO365" s="66">
        <v>44425</v>
      </c>
      <c r="AP365" s="65">
        <v>45716</v>
      </c>
      <c r="AQ365" s="68" t="s">
        <v>93</v>
      </c>
      <c r="AR365" s="181" t="s">
        <v>94</v>
      </c>
      <c r="AS365" s="65">
        <v>45719</v>
      </c>
      <c r="AT365" s="66" t="s">
        <v>95</v>
      </c>
      <c r="AU365" s="66" t="s">
        <v>3334</v>
      </c>
      <c r="AV365" s="65">
        <v>45715</v>
      </c>
      <c r="AW365" s="65">
        <v>45719</v>
      </c>
      <c r="AX365" s="66" t="s">
        <v>97</v>
      </c>
      <c r="AY365" s="65">
        <v>45719</v>
      </c>
      <c r="AZ365" s="66"/>
      <c r="BH365" s="66">
        <f>AI365+BF365</f>
        <v>270</v>
      </c>
      <c r="BI365" s="87">
        <f>+AH365+BG365</f>
        <v>87750000</v>
      </c>
      <c r="BJ365" s="86">
        <f t="shared" si="24"/>
        <v>9750000</v>
      </c>
      <c r="BK365" s="65">
        <v>45993</v>
      </c>
      <c r="BP365" s="67">
        <f>NETWORKDAYS.INTL(E365,AN365,1,Hoja1!C351:C368)-1</f>
        <v>2</v>
      </c>
      <c r="BR365" s="69" t="b">
        <f t="shared" si="21"/>
        <v>0</v>
      </c>
    </row>
    <row r="366" spans="1:70" s="70" customFormat="1" ht="150" customHeight="1">
      <c r="A366" s="62">
        <v>360</v>
      </c>
      <c r="B366" s="63" t="s">
        <v>3335</v>
      </c>
      <c r="C366" s="75" t="s">
        <v>3336</v>
      </c>
      <c r="D366" s="51" t="s">
        <v>3337</v>
      </c>
      <c r="E366" s="52">
        <v>45712</v>
      </c>
      <c r="F366" s="51" t="s">
        <v>73</v>
      </c>
      <c r="G366" s="66" t="s">
        <v>788</v>
      </c>
      <c r="H366" s="51" t="s">
        <v>74</v>
      </c>
      <c r="I366" s="51" t="s">
        <v>75</v>
      </c>
      <c r="J366" s="51" t="s">
        <v>76</v>
      </c>
      <c r="K366" s="51" t="s">
        <v>3096</v>
      </c>
      <c r="L366" s="51" t="s">
        <v>184</v>
      </c>
      <c r="M366" s="51" t="s">
        <v>456</v>
      </c>
      <c r="N366" s="51">
        <v>19125</v>
      </c>
      <c r="O366" s="52">
        <v>45663</v>
      </c>
      <c r="P366" s="54">
        <v>72800000</v>
      </c>
      <c r="Q366" s="51" t="s">
        <v>789</v>
      </c>
      <c r="R366" s="53" t="s">
        <v>81</v>
      </c>
      <c r="S366" s="53" t="s">
        <v>81</v>
      </c>
      <c r="T366" s="53" t="s">
        <v>81</v>
      </c>
      <c r="U366" s="82" t="s">
        <v>3338</v>
      </c>
      <c r="V366" s="55" t="s">
        <v>83</v>
      </c>
      <c r="W366" s="55">
        <v>76322322</v>
      </c>
      <c r="X366" s="51">
        <v>5</v>
      </c>
      <c r="Y366" s="66" t="s">
        <v>112</v>
      </c>
      <c r="Z366" s="83">
        <v>27629</v>
      </c>
      <c r="AA366" s="84" t="s">
        <v>85</v>
      </c>
      <c r="AB366" s="66" t="s">
        <v>3339</v>
      </c>
      <c r="AC366" s="66" t="s">
        <v>1868</v>
      </c>
      <c r="AD366" s="85" t="s">
        <v>3251</v>
      </c>
      <c r="AE366" s="94">
        <v>3207190204</v>
      </c>
      <c r="AF366" s="66" t="s">
        <v>3340</v>
      </c>
      <c r="AG366" s="64" t="s">
        <v>3341</v>
      </c>
      <c r="AH366" s="86">
        <v>72800000</v>
      </c>
      <c r="AI366" s="66">
        <v>240</v>
      </c>
      <c r="AJ366" s="66" t="s">
        <v>91</v>
      </c>
      <c r="AK366" s="66" t="s">
        <v>439</v>
      </c>
      <c r="AL366" s="66">
        <f>+VLOOKUP(AK366,LISTAS!$A$921:$C$989,2,0)</f>
        <v>51764897</v>
      </c>
      <c r="AM366" s="66">
        <f>+VLOOKUP(AK366,LISTAS!$A$921:$C$989,3,0)</f>
        <v>3</v>
      </c>
      <c r="AN366" s="65">
        <v>45715</v>
      </c>
      <c r="AO366" s="66">
        <v>44525</v>
      </c>
      <c r="AP366" s="65">
        <v>45716</v>
      </c>
      <c r="AQ366" s="68" t="s">
        <v>93</v>
      </c>
      <c r="AR366" s="181" t="s">
        <v>94</v>
      </c>
      <c r="AS366" s="65">
        <v>45719</v>
      </c>
      <c r="AT366" s="66" t="s">
        <v>95</v>
      </c>
      <c r="AU366" s="66" t="s">
        <v>3342</v>
      </c>
      <c r="AV366" s="65">
        <v>45719</v>
      </c>
      <c r="AW366" s="65">
        <v>45719</v>
      </c>
      <c r="AX366" s="66" t="s">
        <v>97</v>
      </c>
      <c r="AY366" s="65">
        <v>45720</v>
      </c>
      <c r="AZ366" s="66"/>
      <c r="BH366" s="66">
        <f>AI366+BF366</f>
        <v>240</v>
      </c>
      <c r="BI366" s="87">
        <f>+AH366+BG366</f>
        <v>72800000</v>
      </c>
      <c r="BJ366" s="86">
        <f t="shared" si="24"/>
        <v>9100000</v>
      </c>
      <c r="BK366" s="65">
        <v>45964</v>
      </c>
      <c r="BP366" s="67">
        <f>NETWORKDAYS.INTL(E366,AN366,1,Hoja1!C352:C369)-1</f>
        <v>3</v>
      </c>
      <c r="BR366" s="69" t="b">
        <f t="shared" si="21"/>
        <v>0</v>
      </c>
    </row>
    <row r="367" spans="1:70" s="70" customFormat="1" ht="150" customHeight="1">
      <c r="A367" s="62">
        <v>361</v>
      </c>
      <c r="B367" s="116" t="s">
        <v>3343</v>
      </c>
      <c r="C367" s="75" t="s">
        <v>3344</v>
      </c>
      <c r="D367" s="51" t="s">
        <v>3345</v>
      </c>
      <c r="E367" s="52">
        <v>45686</v>
      </c>
      <c r="F367" s="51" t="s">
        <v>73</v>
      </c>
      <c r="G367" s="66" t="s">
        <v>3346</v>
      </c>
      <c r="H367" s="51" t="s">
        <v>3347</v>
      </c>
      <c r="I367" s="115" t="s">
        <v>3348</v>
      </c>
      <c r="J367" s="51" t="s">
        <v>3349</v>
      </c>
      <c r="K367" s="51" t="s">
        <v>248</v>
      </c>
      <c r="L367" s="51" t="s">
        <v>78</v>
      </c>
      <c r="M367" s="51" t="s">
        <v>79</v>
      </c>
      <c r="N367" s="51">
        <v>41025</v>
      </c>
      <c r="O367" s="52">
        <v>45663</v>
      </c>
      <c r="P367" s="54">
        <v>450000000</v>
      </c>
      <c r="Q367" s="58" t="s">
        <v>3350</v>
      </c>
      <c r="R367" s="53" t="s">
        <v>87</v>
      </c>
      <c r="S367" s="53" t="s">
        <v>87</v>
      </c>
      <c r="T367" s="53" t="s">
        <v>81</v>
      </c>
      <c r="U367" s="82" t="s">
        <v>3351</v>
      </c>
      <c r="V367" s="55" t="s">
        <v>1889</v>
      </c>
      <c r="W367" s="55">
        <v>800177456</v>
      </c>
      <c r="X367" s="51">
        <v>7</v>
      </c>
      <c r="Y367" s="66" t="s">
        <v>1890</v>
      </c>
      <c r="Z367" s="84" t="s">
        <v>85</v>
      </c>
      <c r="AA367" s="84" t="s">
        <v>3352</v>
      </c>
      <c r="AB367" s="66" t="s">
        <v>87</v>
      </c>
      <c r="AC367" s="66" t="s">
        <v>87</v>
      </c>
      <c r="AD367" s="117" t="s">
        <v>3353</v>
      </c>
      <c r="AE367" s="84">
        <v>3137373285</v>
      </c>
      <c r="AF367" s="118" t="s">
        <v>3354</v>
      </c>
      <c r="AG367" s="64" t="s">
        <v>3355</v>
      </c>
      <c r="AH367" s="86">
        <v>450000000</v>
      </c>
      <c r="AI367" s="66">
        <v>298</v>
      </c>
      <c r="AJ367" s="66" t="s">
        <v>1895</v>
      </c>
      <c r="AK367" s="66" t="s">
        <v>391</v>
      </c>
      <c r="AL367" s="66">
        <f>+VLOOKUP(AK367,LISTAS!$A$921:$C$989,2,0)</f>
        <v>79974680</v>
      </c>
      <c r="AM367" s="66">
        <f>+VLOOKUP(AK367,LISTAS!$A$921:$C$989,3,0)</f>
        <v>5</v>
      </c>
      <c r="AN367" s="65">
        <v>45717</v>
      </c>
      <c r="AO367" s="66">
        <v>44625</v>
      </c>
      <c r="AP367" s="65">
        <v>45719</v>
      </c>
      <c r="AQ367" s="68" t="s">
        <v>87</v>
      </c>
      <c r="AR367" s="66" t="s">
        <v>87</v>
      </c>
      <c r="AS367" s="65" t="s">
        <v>87</v>
      </c>
      <c r="AT367" s="66" t="s">
        <v>95</v>
      </c>
      <c r="AU367" s="66" t="s">
        <v>3356</v>
      </c>
      <c r="AV367" s="65">
        <v>45716</v>
      </c>
      <c r="AW367" s="65">
        <v>45719</v>
      </c>
      <c r="AX367" s="66" t="s">
        <v>3357</v>
      </c>
      <c r="AY367" s="65">
        <v>45719</v>
      </c>
      <c r="AZ367" s="66"/>
      <c r="BH367" s="66">
        <f>AI367+BF367</f>
        <v>298</v>
      </c>
      <c r="BI367" s="87">
        <f>+AH367+BG367</f>
        <v>450000000</v>
      </c>
      <c r="BJ367" s="86">
        <f t="shared" ref="BJ367" si="26">+BI367/(BH367/30)</f>
        <v>45302013.422818787</v>
      </c>
      <c r="BK367" s="65">
        <v>46022</v>
      </c>
      <c r="BP367" s="67">
        <v>1</v>
      </c>
      <c r="BR367" s="69" t="b">
        <f t="shared" si="21"/>
        <v>0</v>
      </c>
    </row>
    <row r="368" spans="1:70" s="70" customFormat="1" ht="150" customHeight="1">
      <c r="A368" s="62">
        <v>362</v>
      </c>
      <c r="B368" s="63" t="s">
        <v>3358</v>
      </c>
      <c r="C368" s="75" t="s">
        <v>3359</v>
      </c>
      <c r="D368" s="51" t="s">
        <v>3360</v>
      </c>
      <c r="E368" s="52">
        <v>45712</v>
      </c>
      <c r="F368" s="51" t="s">
        <v>73</v>
      </c>
      <c r="G368" s="66" t="s">
        <v>1178</v>
      </c>
      <c r="H368" s="51" t="s">
        <v>74</v>
      </c>
      <c r="I368" s="51" t="s">
        <v>75</v>
      </c>
      <c r="J368" s="51" t="s">
        <v>76</v>
      </c>
      <c r="K368" s="51" t="s">
        <v>3096</v>
      </c>
      <c r="L368" s="51" t="s">
        <v>184</v>
      </c>
      <c r="M368" s="51" t="s">
        <v>456</v>
      </c>
      <c r="N368" s="51">
        <v>34725</v>
      </c>
      <c r="O368" s="52">
        <v>45663</v>
      </c>
      <c r="P368" s="54">
        <v>81900000</v>
      </c>
      <c r="Q368" s="51" t="s">
        <v>517</v>
      </c>
      <c r="R368" s="53" t="s">
        <v>81</v>
      </c>
      <c r="S368" s="53" t="s">
        <v>81</v>
      </c>
      <c r="T368" s="53" t="s">
        <v>81</v>
      </c>
      <c r="U368" s="82" t="s">
        <v>3361</v>
      </c>
      <c r="V368" s="55" t="s">
        <v>83</v>
      </c>
      <c r="W368" s="191">
        <v>11340291</v>
      </c>
      <c r="X368" s="51">
        <v>1</v>
      </c>
      <c r="Y368" s="66" t="s">
        <v>112</v>
      </c>
      <c r="Z368" s="192">
        <v>22123</v>
      </c>
      <c r="AA368" s="84" t="s">
        <v>85</v>
      </c>
      <c r="AB368" s="66" t="s">
        <v>434</v>
      </c>
      <c r="AC368" s="66" t="s">
        <v>1581</v>
      </c>
      <c r="AD368" s="108" t="s">
        <v>3362</v>
      </c>
      <c r="AE368" s="193">
        <v>3107422459</v>
      </c>
      <c r="AF368" s="66" t="s">
        <v>3363</v>
      </c>
      <c r="AG368" s="64" t="s">
        <v>3364</v>
      </c>
      <c r="AH368" s="86">
        <v>81900000</v>
      </c>
      <c r="AI368" s="66">
        <v>270</v>
      </c>
      <c r="AJ368" s="66" t="s">
        <v>91</v>
      </c>
      <c r="AK368" s="66" t="s">
        <v>883</v>
      </c>
      <c r="AL368" s="66">
        <f>+VLOOKUP(AK368,LISTAS!$A$921:$C$989,2,0)</f>
        <v>52886876</v>
      </c>
      <c r="AM368" s="66">
        <f>+VLOOKUP(AK368,LISTAS!$A$921:$C$989,3,0)</f>
        <v>6</v>
      </c>
      <c r="AN368" s="65">
        <v>45720</v>
      </c>
      <c r="AO368" s="66">
        <v>45725</v>
      </c>
      <c r="AP368" s="65">
        <v>45721</v>
      </c>
      <c r="AQ368" s="68" t="s">
        <v>93</v>
      </c>
      <c r="AR368" s="181" t="s">
        <v>94</v>
      </c>
      <c r="AS368" s="65">
        <v>45721</v>
      </c>
      <c r="AT368" s="66" t="s">
        <v>95</v>
      </c>
      <c r="AU368" s="66" t="s">
        <v>3365</v>
      </c>
      <c r="AV368" s="65">
        <v>45721</v>
      </c>
      <c r="AW368" s="65">
        <v>45721</v>
      </c>
      <c r="AX368" s="66" t="s">
        <v>97</v>
      </c>
      <c r="AY368" s="65">
        <v>45721</v>
      </c>
      <c r="AZ368" s="66"/>
      <c r="BH368" s="66">
        <f>AI368+BF368</f>
        <v>270</v>
      </c>
      <c r="BI368" s="87">
        <f>+AH368+BG368</f>
        <v>81900000</v>
      </c>
      <c r="BJ368" s="86">
        <f t="shared" ref="BJ368:BJ371" si="27">+BI368/(BH368/30)</f>
        <v>9100000</v>
      </c>
      <c r="BK368" s="65">
        <v>45995</v>
      </c>
      <c r="BP368" s="67">
        <f>NETWORKDAYS.INTL(E368,AN368,1,Hoja1!C354:C371)-1</f>
        <v>6</v>
      </c>
      <c r="BQ368" s="66" t="s">
        <v>953</v>
      </c>
      <c r="BR368" s="69" t="b">
        <f t="shared" si="21"/>
        <v>0</v>
      </c>
    </row>
    <row r="369" spans="1:70" s="70" customFormat="1" ht="150" customHeight="1">
      <c r="A369" s="62">
        <v>363</v>
      </c>
      <c r="B369" s="63" t="s">
        <v>3366</v>
      </c>
      <c r="C369" s="75" t="s">
        <v>3367</v>
      </c>
      <c r="D369" s="51" t="s">
        <v>3368</v>
      </c>
      <c r="E369" s="52">
        <v>45712</v>
      </c>
      <c r="F369" s="51" t="s">
        <v>73</v>
      </c>
      <c r="G369" s="66" t="s">
        <v>788</v>
      </c>
      <c r="H369" s="51" t="s">
        <v>74</v>
      </c>
      <c r="I369" s="51" t="s">
        <v>75</v>
      </c>
      <c r="J369" s="51" t="s">
        <v>76</v>
      </c>
      <c r="K369" s="51" t="s">
        <v>3096</v>
      </c>
      <c r="L369" s="51" t="s">
        <v>184</v>
      </c>
      <c r="M369" s="51" t="s">
        <v>456</v>
      </c>
      <c r="N369" s="51">
        <v>21325</v>
      </c>
      <c r="O369" s="52">
        <v>45663</v>
      </c>
      <c r="P369" s="54">
        <v>70200000</v>
      </c>
      <c r="Q369" s="51" t="s">
        <v>789</v>
      </c>
      <c r="R369" s="53" t="s">
        <v>81</v>
      </c>
      <c r="S369" s="53" t="s">
        <v>81</v>
      </c>
      <c r="T369" s="53" t="s">
        <v>81</v>
      </c>
      <c r="U369" s="82" t="s">
        <v>3369</v>
      </c>
      <c r="V369" s="55" t="s">
        <v>83</v>
      </c>
      <c r="W369" s="191">
        <v>1032408165</v>
      </c>
      <c r="X369" s="51">
        <v>7</v>
      </c>
      <c r="Y369" s="66" t="s">
        <v>84</v>
      </c>
      <c r="Z369" s="192">
        <v>32188</v>
      </c>
      <c r="AA369" s="84" t="s">
        <v>85</v>
      </c>
      <c r="AB369" s="66" t="s">
        <v>770</v>
      </c>
      <c r="AC369" s="66" t="s">
        <v>445</v>
      </c>
      <c r="AD369" s="108" t="s">
        <v>3370</v>
      </c>
      <c r="AE369" s="191">
        <v>3183083955</v>
      </c>
      <c r="AF369" s="66" t="s">
        <v>3371</v>
      </c>
      <c r="AG369" s="64" t="s">
        <v>3372</v>
      </c>
      <c r="AH369" s="86">
        <v>70200000</v>
      </c>
      <c r="AI369" s="66">
        <v>270</v>
      </c>
      <c r="AJ369" s="66" t="s">
        <v>91</v>
      </c>
      <c r="AK369" s="66" t="s">
        <v>704</v>
      </c>
      <c r="AL369" s="66">
        <f>+VLOOKUP(AK369,LISTAS!$A$921:$C$989,2,0)</f>
        <v>52490298</v>
      </c>
      <c r="AM369" s="66">
        <f>+VLOOKUP(AK369,LISTAS!$A$921:$C$989,3,0)</f>
        <v>8</v>
      </c>
      <c r="AN369" s="65">
        <v>45720</v>
      </c>
      <c r="AO369" s="66">
        <v>45825</v>
      </c>
      <c r="AP369" s="65">
        <v>45721</v>
      </c>
      <c r="AQ369" s="68" t="s">
        <v>93</v>
      </c>
      <c r="AR369" s="181" t="s">
        <v>94</v>
      </c>
      <c r="AS369" s="65">
        <v>45721</v>
      </c>
      <c r="AT369" s="66" t="s">
        <v>95</v>
      </c>
      <c r="AU369" s="66" t="s">
        <v>3373</v>
      </c>
      <c r="AV369" s="65">
        <v>45721</v>
      </c>
      <c r="AW369" s="65">
        <v>45722</v>
      </c>
      <c r="AX369" s="66" t="s">
        <v>97</v>
      </c>
      <c r="AY369" s="65">
        <v>45722</v>
      </c>
      <c r="AZ369" s="66" t="s">
        <v>451</v>
      </c>
      <c r="BA369" s="65">
        <v>45733</v>
      </c>
      <c r="BB369" s="65">
        <v>45736</v>
      </c>
      <c r="BC369" s="65">
        <v>45737</v>
      </c>
      <c r="BH369" s="66">
        <f>AI369+BF369</f>
        <v>270</v>
      </c>
      <c r="BI369" s="87">
        <f>+AH369+BG369</f>
        <v>70200000</v>
      </c>
      <c r="BJ369" s="86">
        <f t="shared" si="27"/>
        <v>7800000</v>
      </c>
      <c r="BK369" s="65">
        <v>45996</v>
      </c>
      <c r="BP369" s="67">
        <f>NETWORKDAYS.INTL(E369,AN369,1,Hoja1!C354:C371)-1</f>
        <v>6</v>
      </c>
      <c r="BQ369" s="66" t="s">
        <v>953</v>
      </c>
      <c r="BR369" s="69" t="b">
        <f t="shared" si="21"/>
        <v>0</v>
      </c>
    </row>
    <row r="370" spans="1:70" s="70" customFormat="1" ht="150" customHeight="1">
      <c r="A370" s="62">
        <v>364</v>
      </c>
      <c r="B370" s="63" t="s">
        <v>3374</v>
      </c>
      <c r="C370" s="75" t="s">
        <v>3375</v>
      </c>
      <c r="D370" s="51" t="s">
        <v>3376</v>
      </c>
      <c r="E370" s="52">
        <v>45715</v>
      </c>
      <c r="F370" s="51" t="s">
        <v>73</v>
      </c>
      <c r="G370" s="66">
        <v>70131700</v>
      </c>
      <c r="H370" s="51" t="s">
        <v>74</v>
      </c>
      <c r="I370" s="51" t="s">
        <v>75</v>
      </c>
      <c r="J370" s="51" t="s">
        <v>76</v>
      </c>
      <c r="K370" s="51" t="s">
        <v>298</v>
      </c>
      <c r="L370" s="51" t="s">
        <v>855</v>
      </c>
      <c r="M370" s="51" t="s">
        <v>856</v>
      </c>
      <c r="N370" s="51">
        <v>31725</v>
      </c>
      <c r="O370" s="52">
        <v>45663</v>
      </c>
      <c r="P370" s="54">
        <v>48750000</v>
      </c>
      <c r="Q370" s="51" t="s">
        <v>1476</v>
      </c>
      <c r="R370" s="53" t="s">
        <v>81</v>
      </c>
      <c r="S370" s="53" t="s">
        <v>81</v>
      </c>
      <c r="T370" s="53" t="s">
        <v>81</v>
      </c>
      <c r="U370" s="82" t="s">
        <v>3377</v>
      </c>
      <c r="V370" s="55" t="s">
        <v>83</v>
      </c>
      <c r="W370" s="55">
        <v>80149390</v>
      </c>
      <c r="X370" s="51">
        <v>1</v>
      </c>
      <c r="Y370" s="66" t="s">
        <v>112</v>
      </c>
      <c r="Z370" s="83">
        <v>29399</v>
      </c>
      <c r="AA370" s="84" t="s">
        <v>85</v>
      </c>
      <c r="AB370" s="66" t="s">
        <v>700</v>
      </c>
      <c r="AC370" s="66" t="s">
        <v>1519</v>
      </c>
      <c r="AD370" s="109" t="s">
        <v>3378</v>
      </c>
      <c r="AE370" s="84">
        <v>3024640098</v>
      </c>
      <c r="AF370" s="66" t="s">
        <v>3379</v>
      </c>
      <c r="AG370" s="64" t="s">
        <v>3380</v>
      </c>
      <c r="AH370" s="86">
        <v>48750000</v>
      </c>
      <c r="AI370" s="66">
        <v>150</v>
      </c>
      <c r="AJ370" s="66" t="s">
        <v>91</v>
      </c>
      <c r="AK370" s="66" t="s">
        <v>1482</v>
      </c>
      <c r="AL370" s="66">
        <f>+VLOOKUP(AK370,LISTAS!$A$921:$C$989,2,0)</f>
        <v>98633349</v>
      </c>
      <c r="AM370" s="66">
        <f>+VLOOKUP(AK370,LISTAS!$A$921:$C$989,3,0)</f>
        <v>8</v>
      </c>
      <c r="AN370" s="65">
        <v>45720</v>
      </c>
      <c r="AO370" s="66">
        <v>45625</v>
      </c>
      <c r="AP370" s="65">
        <v>45721</v>
      </c>
      <c r="AQ370" s="68" t="s">
        <v>93</v>
      </c>
      <c r="AR370" s="181" t="s">
        <v>94</v>
      </c>
      <c r="AS370" s="65">
        <v>45721</v>
      </c>
      <c r="AT370" s="66" t="s">
        <v>95</v>
      </c>
      <c r="AU370" s="66" t="s">
        <v>3381</v>
      </c>
      <c r="AV370" s="65">
        <v>45721</v>
      </c>
      <c r="AW370" s="65">
        <v>45723</v>
      </c>
      <c r="AX370" s="66" t="s">
        <v>97</v>
      </c>
      <c r="AY370" s="65">
        <v>45723</v>
      </c>
      <c r="AZ370" s="66"/>
      <c r="BH370" s="66">
        <f>AI370+BF370</f>
        <v>150</v>
      </c>
      <c r="BI370" s="87">
        <f>+AH370+BG370</f>
        <v>48750000</v>
      </c>
      <c r="BJ370" s="86">
        <f t="shared" si="27"/>
        <v>9750000</v>
      </c>
      <c r="BK370" s="65">
        <v>45875</v>
      </c>
      <c r="BP370" s="67">
        <f>NETWORKDAYS.INTL(E370,AN370,1,Hoja1!C355:C372)-1</f>
        <v>3</v>
      </c>
      <c r="BR370" s="69" t="b">
        <f t="shared" si="21"/>
        <v>0</v>
      </c>
    </row>
    <row r="371" spans="1:70" s="70" customFormat="1" ht="150" customHeight="1">
      <c r="A371" s="62">
        <v>365</v>
      </c>
      <c r="B371" s="63" t="s">
        <v>3382</v>
      </c>
      <c r="C371" s="75" t="s">
        <v>3383</v>
      </c>
      <c r="D371" s="51" t="s">
        <v>3384</v>
      </c>
      <c r="E371" s="52">
        <v>45719</v>
      </c>
      <c r="F371" s="51" t="s">
        <v>73</v>
      </c>
      <c r="G371" s="66" t="s">
        <v>788</v>
      </c>
      <c r="H371" s="51" t="s">
        <v>74</v>
      </c>
      <c r="I371" s="51" t="s">
        <v>75</v>
      </c>
      <c r="J371" s="51" t="s">
        <v>76</v>
      </c>
      <c r="K371" s="51" t="s">
        <v>3096</v>
      </c>
      <c r="L371" s="51" t="s">
        <v>184</v>
      </c>
      <c r="M371" s="51" t="s">
        <v>456</v>
      </c>
      <c r="N371" s="51">
        <v>43225</v>
      </c>
      <c r="O371" s="52">
        <v>45715</v>
      </c>
      <c r="P371" s="54">
        <v>70200000</v>
      </c>
      <c r="Q371" s="51" t="s">
        <v>789</v>
      </c>
      <c r="R371" s="53" t="s">
        <v>81</v>
      </c>
      <c r="S371" s="53" t="s">
        <v>81</v>
      </c>
      <c r="T371" s="53" t="s">
        <v>81</v>
      </c>
      <c r="U371" s="82" t="s">
        <v>3385</v>
      </c>
      <c r="V371" s="55" t="s">
        <v>83</v>
      </c>
      <c r="W371" s="191">
        <v>1070946249</v>
      </c>
      <c r="X371" s="51">
        <v>2</v>
      </c>
      <c r="Y371" s="66" t="s">
        <v>112</v>
      </c>
      <c r="Z371" s="192">
        <v>31864</v>
      </c>
      <c r="AA371" s="84" t="s">
        <v>85</v>
      </c>
      <c r="AB371" s="66" t="s">
        <v>434</v>
      </c>
      <c r="AC371" s="66" t="s">
        <v>2289</v>
      </c>
      <c r="AD371" s="108" t="s">
        <v>3386</v>
      </c>
      <c r="AE371" s="191">
        <v>3112089191</v>
      </c>
      <c r="AF371" s="66" t="s">
        <v>3387</v>
      </c>
      <c r="AG371" s="64" t="s">
        <v>3388</v>
      </c>
      <c r="AH371" s="86">
        <v>70200000</v>
      </c>
      <c r="AI371" s="66">
        <v>270</v>
      </c>
      <c r="AJ371" s="66" t="s">
        <v>91</v>
      </c>
      <c r="AK371" s="66" t="s">
        <v>883</v>
      </c>
      <c r="AL371" s="66">
        <f>+VLOOKUP(AK371,LISTAS!$A$921:$C$989,2,0)</f>
        <v>52886876</v>
      </c>
      <c r="AM371" s="66">
        <f>+VLOOKUP(AK371,LISTAS!$A$921:$C$989,3,0)</f>
        <v>6</v>
      </c>
      <c r="AN371" s="65">
        <v>45720</v>
      </c>
      <c r="AO371" s="66">
        <v>45925</v>
      </c>
      <c r="AP371" s="65">
        <v>45721</v>
      </c>
      <c r="AQ371" s="68" t="s">
        <v>93</v>
      </c>
      <c r="AR371" s="181" t="s">
        <v>94</v>
      </c>
      <c r="AS371" s="65">
        <v>45721</v>
      </c>
      <c r="AT371" s="66" t="s">
        <v>95</v>
      </c>
      <c r="AU371" s="66" t="s">
        <v>3389</v>
      </c>
      <c r="AV371" s="65">
        <v>45721</v>
      </c>
      <c r="AW371" s="65">
        <v>45721</v>
      </c>
      <c r="AX371" s="66" t="s">
        <v>97</v>
      </c>
      <c r="AY371" s="65">
        <v>45721</v>
      </c>
      <c r="AZ371" s="66"/>
      <c r="BH371" s="66">
        <f>AI371+BF371</f>
        <v>270</v>
      </c>
      <c r="BI371" s="87">
        <f>+AH371+BG371</f>
        <v>70200000</v>
      </c>
      <c r="BJ371" s="86">
        <f t="shared" si="27"/>
        <v>7800000</v>
      </c>
      <c r="BK371" s="65">
        <v>45995</v>
      </c>
      <c r="BP371" s="67">
        <f>NETWORKDAYS.INTL(E371,AN371,1,Hoja1!C356:C373)-1</f>
        <v>1</v>
      </c>
      <c r="BR371" s="69" t="b">
        <f t="shared" si="21"/>
        <v>0</v>
      </c>
    </row>
    <row r="372" spans="1:70" s="70" customFormat="1" ht="150" customHeight="1">
      <c r="A372" s="62">
        <v>366</v>
      </c>
      <c r="B372" s="63" t="s">
        <v>3390</v>
      </c>
      <c r="C372" s="75" t="s">
        <v>3391</v>
      </c>
      <c r="D372" s="51" t="s">
        <v>3392</v>
      </c>
      <c r="E372" s="52">
        <v>45719</v>
      </c>
      <c r="F372" s="51" t="s">
        <v>73</v>
      </c>
      <c r="G372" s="66" t="s">
        <v>1178</v>
      </c>
      <c r="H372" s="51" t="s">
        <v>74</v>
      </c>
      <c r="I372" s="51" t="s">
        <v>75</v>
      </c>
      <c r="J372" s="51" t="s">
        <v>76</v>
      </c>
      <c r="K372" s="51" t="s">
        <v>3096</v>
      </c>
      <c r="L372" s="51" t="s">
        <v>184</v>
      </c>
      <c r="M372" s="51" t="s">
        <v>456</v>
      </c>
      <c r="N372" s="51">
        <v>38925</v>
      </c>
      <c r="O372" s="52">
        <v>45663</v>
      </c>
      <c r="P372" s="54">
        <v>73125000</v>
      </c>
      <c r="Q372" s="51" t="s">
        <v>517</v>
      </c>
      <c r="R372" s="53" t="s">
        <v>81</v>
      </c>
      <c r="S372" s="53" t="s">
        <v>81</v>
      </c>
      <c r="T372" s="53" t="s">
        <v>81</v>
      </c>
      <c r="U372" s="82" t="s">
        <v>3393</v>
      </c>
      <c r="V372" s="55" t="s">
        <v>83</v>
      </c>
      <c r="W372" s="55">
        <v>52822254</v>
      </c>
      <c r="X372" s="51">
        <v>0</v>
      </c>
      <c r="Y372" s="66" t="s">
        <v>84</v>
      </c>
      <c r="Z372" s="83">
        <v>30608</v>
      </c>
      <c r="AA372" s="84" t="s">
        <v>85</v>
      </c>
      <c r="AB372" s="66" t="s">
        <v>542</v>
      </c>
      <c r="AC372" s="66" t="s">
        <v>87</v>
      </c>
      <c r="AD372" s="109" t="s">
        <v>3394</v>
      </c>
      <c r="AE372" s="84">
        <v>3194296944</v>
      </c>
      <c r="AF372" s="66" t="s">
        <v>3395</v>
      </c>
      <c r="AG372" s="64" t="s">
        <v>3396</v>
      </c>
      <c r="AH372" s="86">
        <v>73125000</v>
      </c>
      <c r="AI372" s="66">
        <v>270</v>
      </c>
      <c r="AJ372" s="66" t="s">
        <v>91</v>
      </c>
      <c r="AK372" s="66" t="s">
        <v>883</v>
      </c>
      <c r="AL372" s="66">
        <f>+VLOOKUP(AK372,LISTAS!$A$921:$C$989,2,0)</f>
        <v>52886876</v>
      </c>
      <c r="AM372" s="66">
        <f>+VLOOKUP(AK372,LISTAS!$A$921:$C$989,3,0)</f>
        <v>6</v>
      </c>
      <c r="AN372" s="65">
        <v>45722</v>
      </c>
      <c r="AO372" s="66">
        <v>46925</v>
      </c>
      <c r="AP372" s="65">
        <v>45723</v>
      </c>
      <c r="AQ372" s="68" t="s">
        <v>93</v>
      </c>
      <c r="AR372" s="181" t="s">
        <v>94</v>
      </c>
      <c r="AS372" s="65">
        <v>45721</v>
      </c>
      <c r="AT372" s="66" t="s">
        <v>95</v>
      </c>
      <c r="AU372" s="66" t="s">
        <v>3397</v>
      </c>
      <c r="AV372" s="65">
        <v>45723</v>
      </c>
      <c r="AW372" s="65">
        <v>45726</v>
      </c>
      <c r="AX372" s="66" t="s">
        <v>97</v>
      </c>
      <c r="AY372" s="65">
        <v>45726</v>
      </c>
      <c r="AZ372" s="66"/>
      <c r="BB372" s="89"/>
      <c r="BH372" s="66">
        <f>AI372+BF372</f>
        <v>270</v>
      </c>
      <c r="BI372" s="87">
        <f>+AH372+BG372</f>
        <v>73125000</v>
      </c>
      <c r="BJ372" s="86">
        <f t="shared" ref="BJ372" si="28">+BI372/(BH372/30)</f>
        <v>8125000</v>
      </c>
      <c r="BK372" s="65">
        <v>46000</v>
      </c>
      <c r="BP372" s="67">
        <f>NETWORKDAYS.INTL(E372,AN372,1,Hoja1!C357:C374)-1</f>
        <v>3</v>
      </c>
      <c r="BR372" s="69" t="b">
        <f t="shared" si="21"/>
        <v>0</v>
      </c>
    </row>
    <row r="373" spans="1:70" s="70" customFormat="1" ht="150" customHeight="1">
      <c r="A373" s="62">
        <v>367</v>
      </c>
      <c r="B373" s="63" t="s">
        <v>3398</v>
      </c>
      <c r="C373" s="75" t="s">
        <v>3399</v>
      </c>
      <c r="D373" s="51" t="s">
        <v>3400</v>
      </c>
      <c r="E373" s="52">
        <v>45722</v>
      </c>
      <c r="F373" s="51" t="s">
        <v>73</v>
      </c>
      <c r="G373" s="66" t="s">
        <v>455</v>
      </c>
      <c r="H373" s="51" t="s">
        <v>74</v>
      </c>
      <c r="I373" s="51" t="s">
        <v>75</v>
      </c>
      <c r="J373" s="51" t="s">
        <v>76</v>
      </c>
      <c r="K373" s="51" t="s">
        <v>3096</v>
      </c>
      <c r="L373" s="51" t="s">
        <v>184</v>
      </c>
      <c r="M373" s="51" t="s">
        <v>456</v>
      </c>
      <c r="N373" s="51">
        <v>19925</v>
      </c>
      <c r="O373" s="52">
        <v>45663</v>
      </c>
      <c r="P373" s="54">
        <v>48750000</v>
      </c>
      <c r="Q373" s="51" t="s">
        <v>477</v>
      </c>
      <c r="R373" s="53" t="s">
        <v>81</v>
      </c>
      <c r="S373" s="53" t="s">
        <v>81</v>
      </c>
      <c r="T373" s="53" t="s">
        <v>81</v>
      </c>
      <c r="U373" s="82" t="s">
        <v>3401</v>
      </c>
      <c r="V373" s="55" t="s">
        <v>83</v>
      </c>
      <c r="W373" s="55">
        <v>1070965224</v>
      </c>
      <c r="X373" s="51">
        <v>1</v>
      </c>
      <c r="Y373" s="66" t="s">
        <v>112</v>
      </c>
      <c r="Z373" s="83">
        <v>33854</v>
      </c>
      <c r="AA373" s="84" t="s">
        <v>85</v>
      </c>
      <c r="AB373" s="66" t="s">
        <v>188</v>
      </c>
      <c r="AC373" s="66" t="s">
        <v>87</v>
      </c>
      <c r="AD373" s="109" t="s">
        <v>3402</v>
      </c>
      <c r="AE373" s="84">
        <v>3103182893</v>
      </c>
      <c r="AF373" s="66" t="s">
        <v>3403</v>
      </c>
      <c r="AG373" s="64" t="s">
        <v>3404</v>
      </c>
      <c r="AH373" s="86">
        <v>47125000</v>
      </c>
      <c r="AI373" s="66">
        <v>290</v>
      </c>
      <c r="AJ373" s="66" t="s">
        <v>91</v>
      </c>
      <c r="AK373" s="66" t="s">
        <v>802</v>
      </c>
      <c r="AL373" s="66">
        <f>+VLOOKUP(AK373,LISTAS!$A$921:$C$989,2,0)</f>
        <v>35262244</v>
      </c>
      <c r="AM373" s="66">
        <f>+VLOOKUP(AK373,LISTAS!$A$921:$C$989,3,0)</f>
        <v>1</v>
      </c>
      <c r="AN373" s="65">
        <v>45727</v>
      </c>
      <c r="AO373" s="66">
        <v>47425</v>
      </c>
      <c r="AP373" s="65">
        <v>45727</v>
      </c>
      <c r="AQ373" s="68" t="s">
        <v>93</v>
      </c>
      <c r="AR373" s="181" t="s">
        <v>194</v>
      </c>
      <c r="AS373" s="65">
        <v>45727</v>
      </c>
      <c r="AT373" s="66" t="s">
        <v>95</v>
      </c>
      <c r="AU373" s="66" t="s">
        <v>3405</v>
      </c>
      <c r="AV373" s="65">
        <v>45727</v>
      </c>
      <c r="AW373" s="65">
        <v>45729</v>
      </c>
      <c r="AX373" s="66" t="s">
        <v>97</v>
      </c>
      <c r="AY373" s="65">
        <v>45729</v>
      </c>
      <c r="AZ373" s="66" t="s">
        <v>1157</v>
      </c>
      <c r="BA373" s="120">
        <v>45744</v>
      </c>
      <c r="BB373" s="122">
        <v>45747</v>
      </c>
      <c r="BC373" s="122">
        <v>45749</v>
      </c>
      <c r="BF373" s="62">
        <v>2</v>
      </c>
      <c r="BG373" s="106">
        <v>325000</v>
      </c>
      <c r="BH373" s="66">
        <f>AI373-BF373</f>
        <v>288</v>
      </c>
      <c r="BI373" s="87">
        <f>+AH373-BG373</f>
        <v>46800000</v>
      </c>
      <c r="BJ373" s="86">
        <f t="shared" ref="BJ373" si="29">+BI373/(BH373/30)</f>
        <v>4875000</v>
      </c>
      <c r="BK373" s="65">
        <v>46022</v>
      </c>
      <c r="BP373" s="67">
        <f>NETWORKDAYS.INTL(E373,AN373,1,Hoja1!C358:C375)-1</f>
        <v>3</v>
      </c>
      <c r="BR373" s="69" t="b">
        <f t="shared" si="21"/>
        <v>0</v>
      </c>
    </row>
    <row r="374" spans="1:70" s="70" customFormat="1" ht="150" customHeight="1">
      <c r="A374" s="62">
        <v>368</v>
      </c>
      <c r="B374" s="63" t="s">
        <v>3406</v>
      </c>
      <c r="C374" s="75" t="s">
        <v>3407</v>
      </c>
      <c r="D374" s="51" t="s">
        <v>3408</v>
      </c>
      <c r="E374" s="52">
        <v>45719</v>
      </c>
      <c r="F374" s="51" t="s">
        <v>73</v>
      </c>
      <c r="G374" s="66">
        <v>70131700</v>
      </c>
      <c r="H374" s="51" t="s">
        <v>74</v>
      </c>
      <c r="I374" s="51" t="s">
        <v>75</v>
      </c>
      <c r="J374" s="51" t="s">
        <v>76</v>
      </c>
      <c r="K374" s="51" t="s">
        <v>209</v>
      </c>
      <c r="L374" s="51" t="s">
        <v>538</v>
      </c>
      <c r="M374" s="51" t="s">
        <v>539</v>
      </c>
      <c r="N374" s="51">
        <v>43125</v>
      </c>
      <c r="O374" s="52">
        <v>45713</v>
      </c>
      <c r="P374" s="54">
        <v>97500000</v>
      </c>
      <c r="Q374" s="51" t="s">
        <v>1476</v>
      </c>
      <c r="R374" s="53" t="s">
        <v>81</v>
      </c>
      <c r="S374" s="53" t="s">
        <v>81</v>
      </c>
      <c r="T374" s="53" t="s">
        <v>81</v>
      </c>
      <c r="U374" s="82" t="s">
        <v>3409</v>
      </c>
      <c r="V374" s="55" t="s">
        <v>83</v>
      </c>
      <c r="W374" s="55">
        <v>25171850</v>
      </c>
      <c r="X374" s="51">
        <v>1</v>
      </c>
      <c r="Y374" s="66" t="s">
        <v>84</v>
      </c>
      <c r="Z374" s="83">
        <v>28265</v>
      </c>
      <c r="AA374" s="84" t="s">
        <v>85</v>
      </c>
      <c r="AB374" s="66" t="s">
        <v>1877</v>
      </c>
      <c r="AC374" s="66" t="s">
        <v>1065</v>
      </c>
      <c r="AD374" s="109" t="s">
        <v>3410</v>
      </c>
      <c r="AE374" s="84">
        <v>3113175445</v>
      </c>
      <c r="AF374" s="66" t="s">
        <v>3411</v>
      </c>
      <c r="AG374" s="64" t="s">
        <v>3412</v>
      </c>
      <c r="AH374" s="86">
        <v>97413333</v>
      </c>
      <c r="AI374" s="66">
        <v>281</v>
      </c>
      <c r="AJ374" s="66" t="s">
        <v>91</v>
      </c>
      <c r="AK374" s="66" t="s">
        <v>962</v>
      </c>
      <c r="AL374" s="66">
        <f>+VLOOKUP(AK374,LISTAS!$A$921:$C$989,2,0)</f>
        <v>52184853</v>
      </c>
      <c r="AM374" s="66">
        <f>+VLOOKUP(AK374,LISTAS!$A$921:$C$989,3,0)</f>
        <v>4</v>
      </c>
      <c r="AN374" s="65">
        <v>45727</v>
      </c>
      <c r="AO374" s="66">
        <v>47725</v>
      </c>
      <c r="AP374" s="65">
        <v>45728</v>
      </c>
      <c r="AQ374" s="68" t="s">
        <v>93</v>
      </c>
      <c r="AR374" s="181" t="s">
        <v>94</v>
      </c>
      <c r="AS374" s="65">
        <v>45729</v>
      </c>
      <c r="AT374" s="66" t="s">
        <v>95</v>
      </c>
      <c r="AU374" s="66" t="s">
        <v>3413</v>
      </c>
      <c r="AV374" s="65">
        <v>45729</v>
      </c>
      <c r="AW374" s="65">
        <v>45733</v>
      </c>
      <c r="AX374" s="66" t="s">
        <v>97</v>
      </c>
      <c r="AY374" s="65">
        <v>45733</v>
      </c>
      <c r="AZ374" s="66"/>
      <c r="BB374" s="123"/>
      <c r="BH374" s="66">
        <f>AI374+BF374</f>
        <v>281</v>
      </c>
      <c r="BI374" s="87">
        <f>+AH374+BG374</f>
        <v>97413333</v>
      </c>
      <c r="BJ374" s="86">
        <f t="shared" ref="BJ374" si="30">+BI374/(BH374/30)</f>
        <v>10399999.96441281</v>
      </c>
      <c r="BK374" s="65">
        <v>46018</v>
      </c>
      <c r="BP374" s="67">
        <f>NETWORKDAYS.INTL(E374,AN374,1,Hoja1!C359:C376)-1</f>
        <v>6</v>
      </c>
      <c r="BQ374" s="66" t="s">
        <v>953</v>
      </c>
      <c r="BR374" s="69" t="b">
        <f t="shared" si="21"/>
        <v>0</v>
      </c>
    </row>
    <row r="375" spans="1:70" s="70" customFormat="1" ht="150" customHeight="1">
      <c r="A375" s="62">
        <v>369</v>
      </c>
      <c r="B375" s="63" t="s">
        <v>3414</v>
      </c>
      <c r="C375" s="75" t="s">
        <v>3415</v>
      </c>
      <c r="D375" s="51" t="s">
        <v>3416</v>
      </c>
      <c r="E375" s="52">
        <v>45726</v>
      </c>
      <c r="F375" s="51" t="s">
        <v>73</v>
      </c>
      <c r="G375" s="66">
        <v>70131700</v>
      </c>
      <c r="H375" s="51" t="s">
        <v>74</v>
      </c>
      <c r="I375" s="51" t="s">
        <v>75</v>
      </c>
      <c r="J375" s="51" t="s">
        <v>76</v>
      </c>
      <c r="K375" s="51" t="s">
        <v>209</v>
      </c>
      <c r="L375" s="51" t="s">
        <v>538</v>
      </c>
      <c r="M375" s="51" t="s">
        <v>539</v>
      </c>
      <c r="N375" s="51">
        <v>8825</v>
      </c>
      <c r="O375" s="52">
        <v>45662</v>
      </c>
      <c r="P375" s="54">
        <v>109200000</v>
      </c>
      <c r="Q375" s="51" t="s">
        <v>1476</v>
      </c>
      <c r="R375" s="53" t="s">
        <v>81</v>
      </c>
      <c r="S375" s="53" t="s">
        <v>406</v>
      </c>
      <c r="T375" s="53" t="s">
        <v>81</v>
      </c>
      <c r="U375" s="82" t="s">
        <v>3417</v>
      </c>
      <c r="V375" s="55" t="s">
        <v>83</v>
      </c>
      <c r="W375" s="191">
        <v>80073493</v>
      </c>
      <c r="X375" s="51">
        <v>1</v>
      </c>
      <c r="Y375" s="66" t="s">
        <v>112</v>
      </c>
      <c r="Z375" s="192">
        <v>30871</v>
      </c>
      <c r="AA375" s="84" t="s">
        <v>85</v>
      </c>
      <c r="AB375" s="66" t="s">
        <v>1197</v>
      </c>
      <c r="AC375" s="66" t="s">
        <v>499</v>
      </c>
      <c r="AD375" s="108" t="s">
        <v>3418</v>
      </c>
      <c r="AE375" s="191">
        <v>3166196659</v>
      </c>
      <c r="AF375" s="66" t="s">
        <v>3419</v>
      </c>
      <c r="AG375" s="64" t="s">
        <v>3420</v>
      </c>
      <c r="AH375" s="86">
        <v>109200000</v>
      </c>
      <c r="AI375" s="66">
        <v>280</v>
      </c>
      <c r="AJ375" s="66" t="s">
        <v>91</v>
      </c>
      <c r="AK375" s="66" t="s">
        <v>992</v>
      </c>
      <c r="AL375" s="66">
        <f>+VLOOKUP(AK375,LISTAS!$A$921:$C$989,2,0)</f>
        <v>79977078</v>
      </c>
      <c r="AM375" s="66">
        <f>+VLOOKUP(AK375,LISTAS!$A$921:$C$989,3,0)</f>
        <v>4</v>
      </c>
      <c r="AN375" s="65">
        <v>45730</v>
      </c>
      <c r="AO375" s="66">
        <v>48525</v>
      </c>
      <c r="AP375" s="65">
        <v>45730</v>
      </c>
      <c r="AQ375" s="68" t="s">
        <v>93</v>
      </c>
      <c r="AR375" s="181" t="s">
        <v>94</v>
      </c>
      <c r="AS375" s="65">
        <v>45730</v>
      </c>
      <c r="AT375" s="66" t="s">
        <v>95</v>
      </c>
      <c r="AU375" s="66" t="s">
        <v>3421</v>
      </c>
      <c r="AV375" s="65">
        <v>45730</v>
      </c>
      <c r="AW375" s="65">
        <v>45730</v>
      </c>
      <c r="AX375" s="66" t="s">
        <v>97</v>
      </c>
      <c r="AY375" s="65">
        <v>45730</v>
      </c>
      <c r="AZ375" s="66"/>
      <c r="BA375" s="89"/>
      <c r="BB375" s="89"/>
      <c r="BH375" s="66">
        <f>AI375+BF375</f>
        <v>280</v>
      </c>
      <c r="BI375" s="87">
        <f>+AH375+BG375</f>
        <v>109200000</v>
      </c>
      <c r="BJ375" s="86">
        <f t="shared" ref="BJ375:BJ376" si="31">+BI375/(BH375/30)</f>
        <v>11700000</v>
      </c>
      <c r="BK375" s="65">
        <v>46014</v>
      </c>
      <c r="BP375" s="67">
        <f>NETWORKDAYS.INTL(E375,AN375,1,Hoja1!C360:C377)-1</f>
        <v>4</v>
      </c>
      <c r="BR375" s="69" t="b">
        <f t="shared" si="21"/>
        <v>0</v>
      </c>
    </row>
    <row r="376" spans="1:70" s="70" customFormat="1" ht="150" customHeight="1">
      <c r="A376" s="62">
        <v>370</v>
      </c>
      <c r="B376" s="63" t="s">
        <v>3422</v>
      </c>
      <c r="C376" s="75" t="s">
        <v>3423</v>
      </c>
      <c r="D376" s="51" t="s">
        <v>3424</v>
      </c>
      <c r="E376" s="52">
        <v>45729</v>
      </c>
      <c r="F376" s="51" t="s">
        <v>73</v>
      </c>
      <c r="G376" s="66" t="s">
        <v>788</v>
      </c>
      <c r="H376" s="51" t="s">
        <v>74</v>
      </c>
      <c r="I376" s="51" t="s">
        <v>75</v>
      </c>
      <c r="J376" s="51" t="s">
        <v>76</v>
      </c>
      <c r="K376" s="51" t="s">
        <v>3096</v>
      </c>
      <c r="L376" s="51" t="s">
        <v>184</v>
      </c>
      <c r="M376" s="51" t="s">
        <v>456</v>
      </c>
      <c r="N376" s="51">
        <v>11425</v>
      </c>
      <c r="O376" s="52">
        <v>45662</v>
      </c>
      <c r="P376" s="54">
        <v>82225000</v>
      </c>
      <c r="Q376" s="51" t="s">
        <v>789</v>
      </c>
      <c r="R376" s="53" t="s">
        <v>81</v>
      </c>
      <c r="S376" s="53" t="s">
        <v>81</v>
      </c>
      <c r="T376" s="53" t="s">
        <v>81</v>
      </c>
      <c r="U376" s="82" t="s">
        <v>3425</v>
      </c>
      <c r="V376" s="55" t="s">
        <v>83</v>
      </c>
      <c r="W376" s="55">
        <v>1060650852</v>
      </c>
      <c r="X376" s="51">
        <v>6</v>
      </c>
      <c r="Y376" s="66" t="s">
        <v>112</v>
      </c>
      <c r="Z376" s="83">
        <v>33502</v>
      </c>
      <c r="AA376" s="84" t="s">
        <v>85</v>
      </c>
      <c r="AB376" s="66" t="s">
        <v>3339</v>
      </c>
      <c r="AC376" s="66" t="s">
        <v>87</v>
      </c>
      <c r="AD376" s="109" t="s">
        <v>3426</v>
      </c>
      <c r="AE376" s="84">
        <v>3116239146</v>
      </c>
      <c r="AF376" s="66" t="s">
        <v>3427</v>
      </c>
      <c r="AG376" s="64" t="s">
        <v>3428</v>
      </c>
      <c r="AH376" s="86">
        <v>71012500</v>
      </c>
      <c r="AI376" s="66">
        <v>285</v>
      </c>
      <c r="AJ376" s="66" t="s">
        <v>91</v>
      </c>
      <c r="AK376" s="66" t="s">
        <v>463</v>
      </c>
      <c r="AL376" s="66">
        <f>+VLOOKUP(AK376,LISTAS!$A$921:$C$989,2,0)</f>
        <v>91496098</v>
      </c>
      <c r="AM376" s="66">
        <f>+VLOOKUP(AK376,LISTAS!$A$921:$C$989,3,0)</f>
        <v>0</v>
      </c>
      <c r="AN376" s="65">
        <v>45730</v>
      </c>
      <c r="AO376" s="66">
        <v>48625</v>
      </c>
      <c r="AP376" s="65">
        <v>45733</v>
      </c>
      <c r="AQ376" s="68" t="s">
        <v>93</v>
      </c>
      <c r="AR376" s="181" t="s">
        <v>94</v>
      </c>
      <c r="AS376" s="65">
        <v>45733</v>
      </c>
      <c r="AT376" s="66" t="s">
        <v>95</v>
      </c>
      <c r="AU376" s="66" t="s">
        <v>3429</v>
      </c>
      <c r="AV376" s="65">
        <v>45731</v>
      </c>
      <c r="AW376" s="65">
        <v>45733</v>
      </c>
      <c r="AX376" s="66" t="s">
        <v>97</v>
      </c>
      <c r="AY376" s="65">
        <v>45733</v>
      </c>
      <c r="AZ376" s="131" t="s">
        <v>1157</v>
      </c>
      <c r="BA376" s="122">
        <v>45754</v>
      </c>
      <c r="BB376" s="122">
        <v>45756</v>
      </c>
      <c r="BC376" s="132">
        <v>45758</v>
      </c>
      <c r="BF376" s="62">
        <v>1</v>
      </c>
      <c r="BG376" s="106">
        <v>249167</v>
      </c>
      <c r="BH376" s="66">
        <f>AI376-BF376</f>
        <v>284</v>
      </c>
      <c r="BI376" s="87">
        <f>+AH376-BG376</f>
        <v>70763333</v>
      </c>
      <c r="BJ376" s="86">
        <f t="shared" si="31"/>
        <v>7474999.9647887321</v>
      </c>
      <c r="BK376" s="65">
        <v>46022</v>
      </c>
      <c r="BP376" s="67">
        <f>NETWORKDAYS.INTL(E376,AN376,1,Hoja1!C361:C378)-1</f>
        <v>1</v>
      </c>
      <c r="BR376" s="69" t="b">
        <f t="shared" si="21"/>
        <v>0</v>
      </c>
    </row>
    <row r="377" spans="1:70" s="70" customFormat="1" ht="150" customHeight="1">
      <c r="A377" s="62">
        <v>371</v>
      </c>
      <c r="B377" s="63" t="s">
        <v>3430</v>
      </c>
      <c r="C377" s="75" t="s">
        <v>3431</v>
      </c>
      <c r="D377" s="51" t="s">
        <v>3432</v>
      </c>
      <c r="E377" s="52">
        <v>45728</v>
      </c>
      <c r="F377" s="51" t="s">
        <v>73</v>
      </c>
      <c r="G377" s="66" t="s">
        <v>3433</v>
      </c>
      <c r="H377" s="51" t="s">
        <v>74</v>
      </c>
      <c r="I377" s="51" t="s">
        <v>3434</v>
      </c>
      <c r="J377" s="51" t="s">
        <v>3435</v>
      </c>
      <c r="K377" s="51" t="s">
        <v>209</v>
      </c>
      <c r="L377" s="51" t="s">
        <v>184</v>
      </c>
      <c r="M377" s="51" t="s">
        <v>185</v>
      </c>
      <c r="N377" s="51">
        <v>22025</v>
      </c>
      <c r="O377" s="52">
        <v>45663</v>
      </c>
      <c r="P377" s="54">
        <v>330000000</v>
      </c>
      <c r="Q377" s="51" t="s">
        <v>186</v>
      </c>
      <c r="R377" s="53" t="s">
        <v>87</v>
      </c>
      <c r="S377" s="53" t="s">
        <v>87</v>
      </c>
      <c r="T377" s="53" t="s">
        <v>81</v>
      </c>
      <c r="U377" s="82" t="s">
        <v>3436</v>
      </c>
      <c r="V377" s="55" t="s">
        <v>1889</v>
      </c>
      <c r="W377" s="191">
        <v>830033498</v>
      </c>
      <c r="X377" s="51">
        <v>7</v>
      </c>
      <c r="Y377" s="66" t="s">
        <v>1890</v>
      </c>
      <c r="Z377" s="192" t="s">
        <v>87</v>
      </c>
      <c r="AA377" s="191" t="s">
        <v>3437</v>
      </c>
      <c r="AB377" s="66" t="s">
        <v>87</v>
      </c>
      <c r="AC377" s="66" t="s">
        <v>87</v>
      </c>
      <c r="AD377" s="108" t="s">
        <v>3438</v>
      </c>
      <c r="AE377" s="191">
        <v>3012414130</v>
      </c>
      <c r="AF377" s="66" t="s">
        <v>3439</v>
      </c>
      <c r="AG377" s="64" t="s">
        <v>3440</v>
      </c>
      <c r="AH377" s="86">
        <v>329999768</v>
      </c>
      <c r="AI377" s="66">
        <v>285</v>
      </c>
      <c r="AJ377" s="66" t="s">
        <v>2601</v>
      </c>
      <c r="AK377" s="66" t="s">
        <v>193</v>
      </c>
      <c r="AL377" s="66">
        <f>+VLOOKUP(AK377,LISTAS!$A$921:$C$989,2,0)</f>
        <v>1024472436</v>
      </c>
      <c r="AM377" s="66">
        <f>+VLOOKUP(AK377,LISTAS!$A$921:$C$989,3,0)</f>
        <v>0</v>
      </c>
      <c r="AN377" s="65">
        <v>45736</v>
      </c>
      <c r="AO377" s="66">
        <v>51625</v>
      </c>
      <c r="AP377" s="65">
        <v>45737</v>
      </c>
      <c r="AQ377" s="68" t="s">
        <v>87</v>
      </c>
      <c r="AR377" s="68" t="s">
        <v>87</v>
      </c>
      <c r="AS377" s="68" t="s">
        <v>87</v>
      </c>
      <c r="AT377" s="66" t="s">
        <v>95</v>
      </c>
      <c r="AU377" s="66" t="s">
        <v>3441</v>
      </c>
      <c r="AV377" s="65">
        <v>45737</v>
      </c>
      <c r="AW377" s="65">
        <v>45737</v>
      </c>
      <c r="AX377" s="66" t="s">
        <v>3442</v>
      </c>
      <c r="AY377" s="65">
        <v>45737</v>
      </c>
      <c r="AZ377" s="66"/>
      <c r="BA377" s="123"/>
      <c r="BB377" s="123"/>
      <c r="BH377" s="66">
        <f>AI377+BF377</f>
        <v>285</v>
      </c>
      <c r="BI377" s="87">
        <v>329999768</v>
      </c>
      <c r="BJ377" s="86">
        <f t="shared" ref="BJ377:BJ378" si="32">+BI377/(BH377/30)</f>
        <v>34736817.684210524</v>
      </c>
      <c r="BK377" s="65">
        <v>46021</v>
      </c>
      <c r="BP377" s="67">
        <v>2</v>
      </c>
      <c r="BR377" s="69" t="b">
        <f t="shared" si="21"/>
        <v>0</v>
      </c>
    </row>
    <row r="378" spans="1:70" s="70" customFormat="1" ht="150" customHeight="1">
      <c r="A378" s="62">
        <v>372</v>
      </c>
      <c r="B378" s="63" t="s">
        <v>3443</v>
      </c>
      <c r="C378" s="75" t="s">
        <v>3444</v>
      </c>
      <c r="D378" s="51" t="s">
        <v>3445</v>
      </c>
      <c r="E378" s="52">
        <v>45733</v>
      </c>
      <c r="F378" s="51" t="s">
        <v>73</v>
      </c>
      <c r="G378" s="66" t="s">
        <v>3446</v>
      </c>
      <c r="H378" s="51" t="s">
        <v>74</v>
      </c>
      <c r="I378" s="112" t="s">
        <v>3447</v>
      </c>
      <c r="J378" s="51" t="s">
        <v>3435</v>
      </c>
      <c r="K378" s="51" t="s">
        <v>209</v>
      </c>
      <c r="L378" s="51" t="s">
        <v>184</v>
      </c>
      <c r="M378" s="51" t="s">
        <v>185</v>
      </c>
      <c r="N378" s="51">
        <v>37625</v>
      </c>
      <c r="O378" s="52">
        <v>45671</v>
      </c>
      <c r="P378" s="54">
        <v>10000000</v>
      </c>
      <c r="Q378" s="51" t="s">
        <v>220</v>
      </c>
      <c r="R378" s="53" t="s">
        <v>87</v>
      </c>
      <c r="S378" s="53" t="s">
        <v>87</v>
      </c>
      <c r="T378" s="53" t="s">
        <v>81</v>
      </c>
      <c r="U378" s="82" t="s">
        <v>3448</v>
      </c>
      <c r="V378" s="55" t="s">
        <v>1889</v>
      </c>
      <c r="W378" s="191">
        <v>900098348</v>
      </c>
      <c r="X378" s="51">
        <v>3</v>
      </c>
      <c r="Y378" s="66" t="s">
        <v>1890</v>
      </c>
      <c r="Z378" s="192" t="s">
        <v>87</v>
      </c>
      <c r="AA378" s="191" t="s">
        <v>3449</v>
      </c>
      <c r="AB378" s="66" t="s">
        <v>87</v>
      </c>
      <c r="AC378" s="66" t="s">
        <v>87</v>
      </c>
      <c r="AD378" s="108" t="s">
        <v>3450</v>
      </c>
      <c r="AE378" s="191">
        <v>6017450203</v>
      </c>
      <c r="AF378" s="66" t="s">
        <v>3451</v>
      </c>
      <c r="AG378" s="64" t="s">
        <v>3452</v>
      </c>
      <c r="AH378" s="86">
        <v>9999570</v>
      </c>
      <c r="AI378" s="66">
        <v>274</v>
      </c>
      <c r="AJ378" s="66" t="s">
        <v>3453</v>
      </c>
      <c r="AK378" s="66" t="s">
        <v>226</v>
      </c>
      <c r="AL378" s="66">
        <f>+VLOOKUP(AK378,LISTAS!$A$921:$C$989,2,0)</f>
        <v>1018424588</v>
      </c>
      <c r="AM378" s="66">
        <f>+VLOOKUP(AK378,LISTAS!$A$921:$C$989,3,0)</f>
        <v>5</v>
      </c>
      <c r="AN378" s="65">
        <v>45747</v>
      </c>
      <c r="AO378" s="66"/>
      <c r="AP378" s="65"/>
      <c r="AQ378" s="68" t="s">
        <v>87</v>
      </c>
      <c r="AR378" s="68" t="s">
        <v>87</v>
      </c>
      <c r="AS378" s="68" t="s">
        <v>87</v>
      </c>
      <c r="AT378" s="66"/>
      <c r="AU378" s="66"/>
      <c r="AV378" s="65"/>
      <c r="AW378" s="65"/>
      <c r="AX378" s="66"/>
      <c r="AY378" s="65">
        <v>45754</v>
      </c>
      <c r="AZ378" s="66"/>
      <c r="BH378" s="66">
        <f>AI378+BF378</f>
        <v>274</v>
      </c>
      <c r="BI378" s="87">
        <f>+AH378+BG378</f>
        <v>9999570</v>
      </c>
      <c r="BJ378" s="86">
        <f t="shared" si="32"/>
        <v>1094843.4306569344</v>
      </c>
      <c r="BK378" s="65"/>
      <c r="BP378" s="67">
        <v>3</v>
      </c>
      <c r="BR378" s="69" t="b">
        <f t="shared" si="21"/>
        <v>0</v>
      </c>
    </row>
    <row r="379" spans="1:70" s="70" customFormat="1" ht="150" customHeight="1">
      <c r="A379" s="62">
        <v>373</v>
      </c>
      <c r="B379" s="63" t="s">
        <v>3454</v>
      </c>
      <c r="C379" s="75" t="s">
        <v>3455</v>
      </c>
      <c r="D379" s="51" t="s">
        <v>3456</v>
      </c>
      <c r="E379" s="52">
        <v>45737</v>
      </c>
      <c r="F379" s="51" t="s">
        <v>73</v>
      </c>
      <c r="G379" s="66" t="s">
        <v>455</v>
      </c>
      <c r="H379" s="51" t="s">
        <v>74</v>
      </c>
      <c r="I379" s="51" t="s">
        <v>75</v>
      </c>
      <c r="J379" s="51" t="s">
        <v>76</v>
      </c>
      <c r="K379" s="51" t="s">
        <v>3096</v>
      </c>
      <c r="L379" s="51" t="s">
        <v>184</v>
      </c>
      <c r="M379" s="51" t="s">
        <v>456</v>
      </c>
      <c r="N379" s="51">
        <v>8925</v>
      </c>
      <c r="O379" s="52">
        <v>45662</v>
      </c>
      <c r="P379" s="54">
        <v>37537300</v>
      </c>
      <c r="Q379" s="51" t="s">
        <v>517</v>
      </c>
      <c r="R379" s="53" t="s">
        <v>81</v>
      </c>
      <c r="S379" s="53" t="s">
        <v>81</v>
      </c>
      <c r="T379" s="53" t="s">
        <v>81</v>
      </c>
      <c r="U379" s="82" t="s">
        <v>3457</v>
      </c>
      <c r="V379" s="55" t="s">
        <v>83</v>
      </c>
      <c r="W379" s="55">
        <v>1051589566</v>
      </c>
      <c r="X379" s="51">
        <v>1</v>
      </c>
      <c r="Y379" s="66" t="s">
        <v>112</v>
      </c>
      <c r="Z379" s="83">
        <v>33779</v>
      </c>
      <c r="AA379" s="84" t="s">
        <v>85</v>
      </c>
      <c r="AB379" s="66" t="s">
        <v>87</v>
      </c>
      <c r="AC379" s="66" t="s">
        <v>87</v>
      </c>
      <c r="AD379" s="109" t="s">
        <v>3458</v>
      </c>
      <c r="AE379" s="84">
        <v>3174286398</v>
      </c>
      <c r="AF379" s="66" t="s">
        <v>3459</v>
      </c>
      <c r="AG379" s="64" t="s">
        <v>3460</v>
      </c>
      <c r="AH379" s="86">
        <v>37461667</v>
      </c>
      <c r="AI379" s="66">
        <v>247</v>
      </c>
      <c r="AJ379" s="66" t="s">
        <v>91</v>
      </c>
      <c r="AK379" s="66" t="s">
        <v>463</v>
      </c>
      <c r="AL379" s="66">
        <f>+VLOOKUP(AK379,LISTAS!$A$921:$C$989,2,0)</f>
        <v>91496098</v>
      </c>
      <c r="AM379" s="66">
        <f>+VLOOKUP(AK379,LISTAS!$A$921:$C$989,3,0)</f>
        <v>0</v>
      </c>
      <c r="AN379" s="65">
        <v>45742</v>
      </c>
      <c r="AO379" s="66">
        <v>53625</v>
      </c>
      <c r="AP379" s="65">
        <v>45743</v>
      </c>
      <c r="AQ379" s="68" t="s">
        <v>93</v>
      </c>
      <c r="AR379" s="181" t="s">
        <v>94</v>
      </c>
      <c r="AS379" s="65">
        <v>45743</v>
      </c>
      <c r="AT379" s="66" t="s">
        <v>95</v>
      </c>
      <c r="AU379" s="66" t="s">
        <v>3461</v>
      </c>
      <c r="AV379" s="65">
        <v>45743</v>
      </c>
      <c r="AW379" s="65">
        <v>45743</v>
      </c>
      <c r="AX379" s="66" t="s">
        <v>97</v>
      </c>
      <c r="AY379" s="65">
        <v>45743</v>
      </c>
      <c r="AZ379" s="66"/>
      <c r="BH379" s="66">
        <f>AI379+BF379</f>
        <v>247</v>
      </c>
      <c r="BI379" s="87">
        <f>+AH379+BG379</f>
        <v>37461667</v>
      </c>
      <c r="BJ379" s="86">
        <f t="shared" ref="BJ379" si="33">+BI379/(BH379/30)</f>
        <v>4550000.04048583</v>
      </c>
      <c r="BK379" s="65">
        <v>45994</v>
      </c>
      <c r="BP379" s="67">
        <f>NETWORKDAYS.INTL(E379,AN379,1,Hoja1!C364:C381)-1</f>
        <v>3</v>
      </c>
      <c r="BR379" s="69" t="b">
        <f t="shared" si="21"/>
        <v>0</v>
      </c>
    </row>
    <row r="380" spans="1:70" s="70" customFormat="1" ht="150" customHeight="1">
      <c r="A380" s="62">
        <v>374</v>
      </c>
      <c r="B380" s="113" t="s">
        <v>3462</v>
      </c>
      <c r="C380" s="75">
        <v>143440</v>
      </c>
      <c r="D380" s="51" t="s">
        <v>3463</v>
      </c>
      <c r="E380" s="52">
        <v>45721</v>
      </c>
      <c r="F380" s="51" t="s">
        <v>73</v>
      </c>
      <c r="G380" s="129" t="s">
        <v>3464</v>
      </c>
      <c r="H380" s="51" t="s">
        <v>3465</v>
      </c>
      <c r="I380" s="114" t="s">
        <v>3466</v>
      </c>
      <c r="J380" s="51" t="s">
        <v>1887</v>
      </c>
      <c r="K380" s="51" t="s">
        <v>248</v>
      </c>
      <c r="L380" s="51" t="s">
        <v>184</v>
      </c>
      <c r="M380" s="51" t="s">
        <v>185</v>
      </c>
      <c r="N380" s="51">
        <v>6625</v>
      </c>
      <c r="O380" s="52">
        <v>45662</v>
      </c>
      <c r="P380" s="54">
        <v>1575000000</v>
      </c>
      <c r="Q380" s="51" t="s">
        <v>750</v>
      </c>
      <c r="R380" s="53" t="s">
        <v>87</v>
      </c>
      <c r="S380" s="53" t="s">
        <v>87</v>
      </c>
      <c r="T380" s="53" t="s">
        <v>81</v>
      </c>
      <c r="U380" s="82" t="s">
        <v>3467</v>
      </c>
      <c r="V380" s="55" t="s">
        <v>1889</v>
      </c>
      <c r="W380" s="191">
        <v>830122983</v>
      </c>
      <c r="X380" s="51">
        <v>1</v>
      </c>
      <c r="Y380" s="66" t="s">
        <v>1890</v>
      </c>
      <c r="Z380" s="192" t="s">
        <v>87</v>
      </c>
      <c r="AA380" s="191" t="s">
        <v>3468</v>
      </c>
      <c r="AB380" s="66" t="s">
        <v>87</v>
      </c>
      <c r="AC380" s="66" t="s">
        <v>87</v>
      </c>
      <c r="AD380" s="109" t="s">
        <v>3469</v>
      </c>
      <c r="AE380" s="84">
        <v>6016501550</v>
      </c>
      <c r="AF380" s="66" t="s">
        <v>3470</v>
      </c>
      <c r="AG380" s="64" t="s">
        <v>3471</v>
      </c>
      <c r="AH380" s="86">
        <v>1575000000</v>
      </c>
      <c r="AI380" s="66">
        <v>45</v>
      </c>
      <c r="AJ380" s="66" t="s">
        <v>1895</v>
      </c>
      <c r="AK380" s="66" t="s">
        <v>463</v>
      </c>
      <c r="AL380" s="66">
        <f>+VLOOKUP(AK380,LISTAS!$A$921:$C$989,2,0)</f>
        <v>91496098</v>
      </c>
      <c r="AM380" s="66">
        <f>+VLOOKUP(AK380,LISTAS!$A$921:$C$989,3,0)</f>
        <v>0</v>
      </c>
      <c r="AN380" s="65">
        <v>45733</v>
      </c>
      <c r="AO380" s="66"/>
      <c r="AP380" s="65"/>
      <c r="AQ380" s="68" t="s">
        <v>87</v>
      </c>
      <c r="AR380" s="68" t="s">
        <v>87</v>
      </c>
      <c r="AS380" s="68" t="s">
        <v>87</v>
      </c>
      <c r="AT380" s="66" t="s">
        <v>95</v>
      </c>
      <c r="AU380" s="66" t="s">
        <v>3472</v>
      </c>
      <c r="AV380" s="65">
        <v>45735</v>
      </c>
      <c r="AW380" s="65">
        <v>45735</v>
      </c>
      <c r="AX380" s="66" t="s">
        <v>3357</v>
      </c>
      <c r="AY380" s="65">
        <v>45737</v>
      </c>
      <c r="AZ380" s="66"/>
      <c r="BH380" s="66">
        <f>AI380+BF380</f>
        <v>45</v>
      </c>
      <c r="BI380" s="87">
        <f>+AH380+BG380</f>
        <v>1575000000</v>
      </c>
      <c r="BJ380" s="86">
        <f t="shared" ref="BJ380" si="34">+BI380/(BH380/30)</f>
        <v>1050000000</v>
      </c>
      <c r="BK380" s="65">
        <v>45782</v>
      </c>
      <c r="BP380" s="67">
        <v>2</v>
      </c>
      <c r="BR380" s="69" t="b">
        <f t="shared" si="21"/>
        <v>0</v>
      </c>
    </row>
    <row r="381" spans="1:70" s="70" customFormat="1" ht="150" customHeight="1">
      <c r="A381" s="62">
        <v>375</v>
      </c>
      <c r="B381" s="63" t="s">
        <v>3473</v>
      </c>
      <c r="C381" s="75" t="s">
        <v>3474</v>
      </c>
      <c r="D381" s="51" t="s">
        <v>3475</v>
      </c>
      <c r="E381" s="52">
        <v>45750</v>
      </c>
      <c r="F381" s="127" t="s">
        <v>73</v>
      </c>
      <c r="G381" s="125">
        <v>70131700</v>
      </c>
      <c r="H381" s="128" t="s">
        <v>74</v>
      </c>
      <c r="I381" s="51" t="s">
        <v>75</v>
      </c>
      <c r="J381" s="51" t="s">
        <v>76</v>
      </c>
      <c r="K381" s="51" t="s">
        <v>209</v>
      </c>
      <c r="L381" s="51" t="s">
        <v>538</v>
      </c>
      <c r="M381" s="51" t="s">
        <v>539</v>
      </c>
      <c r="N381" s="51">
        <v>14825</v>
      </c>
      <c r="O381" s="52">
        <v>45662</v>
      </c>
      <c r="P381" s="54">
        <v>97500000</v>
      </c>
      <c r="Q381" s="51" t="s">
        <v>540</v>
      </c>
      <c r="R381" s="53" t="s">
        <v>81</v>
      </c>
      <c r="S381" s="53" t="s">
        <v>81</v>
      </c>
      <c r="T381" s="53" t="s">
        <v>81</v>
      </c>
      <c r="U381" s="82" t="s">
        <v>3476</v>
      </c>
      <c r="V381" s="55" t="s">
        <v>83</v>
      </c>
      <c r="W381" s="191">
        <v>1015395477</v>
      </c>
      <c r="X381" s="51">
        <v>1</v>
      </c>
      <c r="Y381" s="66" t="s">
        <v>112</v>
      </c>
      <c r="Z381" s="83">
        <v>31611</v>
      </c>
      <c r="AA381" s="84" t="s">
        <v>85</v>
      </c>
      <c r="AB381" s="66" t="s">
        <v>3477</v>
      </c>
      <c r="AC381" s="66" t="s">
        <v>3478</v>
      </c>
      <c r="AD381" s="109" t="s">
        <v>3479</v>
      </c>
      <c r="AE381" s="84">
        <v>3163978080</v>
      </c>
      <c r="AF381" s="66" t="s">
        <v>3480</v>
      </c>
      <c r="AG381" s="64" t="s">
        <v>3481</v>
      </c>
      <c r="AH381" s="86">
        <v>85800000</v>
      </c>
      <c r="AI381" s="66">
        <v>264</v>
      </c>
      <c r="AJ381" s="66" t="s">
        <v>91</v>
      </c>
      <c r="AK381" s="66" t="s">
        <v>558</v>
      </c>
      <c r="AL381" s="66">
        <f>+VLOOKUP(AK381,LISTAS!$A$921:$C$989,2,0)</f>
        <v>79628392</v>
      </c>
      <c r="AM381" s="66">
        <f>+VLOOKUP(AK381,LISTAS!$A$921:$C$989,3,0)</f>
        <v>6</v>
      </c>
      <c r="AN381" s="65">
        <v>45754</v>
      </c>
      <c r="AO381" s="66">
        <v>58225</v>
      </c>
      <c r="AP381" s="65">
        <v>45754</v>
      </c>
      <c r="AQ381" s="68" t="s">
        <v>93</v>
      </c>
      <c r="AR381" s="181" t="s">
        <v>194</v>
      </c>
      <c r="AS381" s="65">
        <v>45755</v>
      </c>
      <c r="AT381" s="66" t="s">
        <v>95</v>
      </c>
      <c r="AU381" s="66" t="s">
        <v>3482</v>
      </c>
      <c r="AV381" s="65">
        <v>45754</v>
      </c>
      <c r="AW381" s="65">
        <v>45755</v>
      </c>
      <c r="AX381" s="66" t="s">
        <v>97</v>
      </c>
      <c r="AY381" s="65">
        <v>45755</v>
      </c>
      <c r="AZ381" s="66" t="s">
        <v>1157</v>
      </c>
      <c r="BA381" s="107">
        <v>45769</v>
      </c>
      <c r="BB381" s="107">
        <v>45772</v>
      </c>
      <c r="BC381" s="107">
        <v>45775</v>
      </c>
      <c r="BF381" s="62">
        <v>1</v>
      </c>
      <c r="BG381" s="106">
        <v>325000</v>
      </c>
      <c r="BH381" s="66">
        <f>AI381-BF381</f>
        <v>263</v>
      </c>
      <c r="BI381" s="87">
        <f>+AH381-BG381</f>
        <v>85475000</v>
      </c>
      <c r="BJ381" s="86">
        <f t="shared" ref="BJ381" si="35">+BI381/(BH381/30)</f>
        <v>9750000</v>
      </c>
      <c r="BK381" s="65">
        <v>46021</v>
      </c>
      <c r="BP381" s="67">
        <f>NETWORKDAYS.INTL(E381,AN381,1,Hoja1!C366:C383)-1</f>
        <v>2</v>
      </c>
      <c r="BR381" s="69" t="b">
        <f t="shared" si="21"/>
        <v>0</v>
      </c>
    </row>
    <row r="382" spans="1:70" s="70" customFormat="1" ht="150" customHeight="1">
      <c r="A382" s="62">
        <v>376</v>
      </c>
      <c r="B382" s="63" t="s">
        <v>3483</v>
      </c>
      <c r="C382" s="75" t="s">
        <v>3484</v>
      </c>
      <c r="D382" s="51" t="s">
        <v>3485</v>
      </c>
      <c r="E382" s="52">
        <v>45742</v>
      </c>
      <c r="F382" s="127" t="s">
        <v>73</v>
      </c>
      <c r="G382" s="126" t="s">
        <v>3486</v>
      </c>
      <c r="H382" s="128" t="s">
        <v>74</v>
      </c>
      <c r="I382" s="51" t="s">
        <v>3487</v>
      </c>
      <c r="J382" s="51" t="s">
        <v>3435</v>
      </c>
      <c r="K382" s="51" t="s">
        <v>209</v>
      </c>
      <c r="L382" s="51" t="s">
        <v>78</v>
      </c>
      <c r="M382" s="51" t="s">
        <v>79</v>
      </c>
      <c r="N382" s="51">
        <v>23825</v>
      </c>
      <c r="O382" s="52">
        <v>45663</v>
      </c>
      <c r="P382" s="54">
        <v>25000000</v>
      </c>
      <c r="Q382" s="51" t="s">
        <v>3488</v>
      </c>
      <c r="R382" s="53" t="s">
        <v>87</v>
      </c>
      <c r="S382" s="53" t="s">
        <v>87</v>
      </c>
      <c r="T382" s="53" t="s">
        <v>81</v>
      </c>
      <c r="U382" s="82" t="s">
        <v>3489</v>
      </c>
      <c r="V382" s="55" t="s">
        <v>1889</v>
      </c>
      <c r="W382" s="191">
        <v>900173404</v>
      </c>
      <c r="X382" s="51">
        <v>9</v>
      </c>
      <c r="Y382" s="66" t="s">
        <v>1890</v>
      </c>
      <c r="Z382" s="192" t="s">
        <v>87</v>
      </c>
      <c r="AA382" s="191" t="s">
        <v>3490</v>
      </c>
      <c r="AB382" s="66" t="s">
        <v>87</v>
      </c>
      <c r="AC382" s="66" t="s">
        <v>87</v>
      </c>
      <c r="AD382" s="130" t="s">
        <v>3491</v>
      </c>
      <c r="AE382" s="191">
        <v>6019172172</v>
      </c>
      <c r="AF382" s="66" t="s">
        <v>3492</v>
      </c>
      <c r="AG382" s="64" t="s">
        <v>3493</v>
      </c>
      <c r="AH382" s="86">
        <v>24928742</v>
      </c>
      <c r="AI382" s="66">
        <v>263</v>
      </c>
      <c r="AJ382" s="66" t="s">
        <v>3494</v>
      </c>
      <c r="AK382" s="66" t="s">
        <v>275</v>
      </c>
      <c r="AL382" s="66">
        <f>+VLOOKUP(AK382,LISTAS!$A$921:$C$989,2,0)</f>
        <v>1049626932</v>
      </c>
      <c r="AM382" s="66">
        <f>+VLOOKUP(AK382,LISTAS!$A$921:$C$989,3,0)</f>
        <v>6</v>
      </c>
      <c r="AN382" s="65">
        <v>45755</v>
      </c>
      <c r="AO382" s="66">
        <v>59525</v>
      </c>
      <c r="AP382" s="65">
        <v>45756</v>
      </c>
      <c r="AQ382" s="68" t="s">
        <v>87</v>
      </c>
      <c r="AR382" s="66" t="s">
        <v>87</v>
      </c>
      <c r="AS382" s="68" t="s">
        <v>87</v>
      </c>
      <c r="AT382" s="66" t="s">
        <v>95</v>
      </c>
      <c r="AU382" s="66" t="s">
        <v>3495</v>
      </c>
      <c r="AV382" s="65">
        <v>45754</v>
      </c>
      <c r="AW382" s="65">
        <v>45756</v>
      </c>
      <c r="AX382" s="66" t="s">
        <v>3442</v>
      </c>
      <c r="AY382" s="65">
        <v>45756</v>
      </c>
      <c r="AZ382" s="66"/>
      <c r="BH382" s="66">
        <f>AI382+BF382</f>
        <v>263</v>
      </c>
      <c r="BI382" s="87">
        <f>+AH382+BG382</f>
        <v>24928742</v>
      </c>
      <c r="BJ382" s="86">
        <f t="shared" ref="BJ382" si="36">+BI382/(BH382/30)</f>
        <v>2843582.7376425853</v>
      </c>
      <c r="BK382" s="65">
        <v>46022</v>
      </c>
      <c r="BP382" s="67">
        <v>4</v>
      </c>
      <c r="BR382" s="69" t="b">
        <f t="shared" si="21"/>
        <v>0</v>
      </c>
    </row>
    <row r="383" spans="1:70" s="89" customFormat="1" ht="143.25" customHeight="1">
      <c r="A383" s="62">
        <v>377</v>
      </c>
      <c r="B383" s="151" t="s">
        <v>3496</v>
      </c>
      <c r="C383" s="143" t="s">
        <v>3497</v>
      </c>
      <c r="D383" s="90" t="s">
        <v>3498</v>
      </c>
      <c r="E383" s="144">
        <v>45744</v>
      </c>
      <c r="F383" s="145" t="s">
        <v>73</v>
      </c>
      <c r="G383" s="146" t="s">
        <v>3499</v>
      </c>
      <c r="H383" s="152" t="s">
        <v>74</v>
      </c>
      <c r="I383" s="90" t="s">
        <v>3500</v>
      </c>
      <c r="J383" s="90" t="s">
        <v>3435</v>
      </c>
      <c r="K383" s="90" t="s">
        <v>298</v>
      </c>
      <c r="L383" s="90" t="s">
        <v>78</v>
      </c>
      <c r="M383" s="90" t="s">
        <v>79</v>
      </c>
      <c r="N383" s="90">
        <v>26425</v>
      </c>
      <c r="O383" s="144">
        <v>45663</v>
      </c>
      <c r="P383" s="91">
        <v>217000000</v>
      </c>
      <c r="Q383" s="90" t="s">
        <v>3501</v>
      </c>
      <c r="R383" s="92" t="s">
        <v>87</v>
      </c>
      <c r="S383" s="92" t="s">
        <v>87</v>
      </c>
      <c r="T383" s="92" t="s">
        <v>81</v>
      </c>
      <c r="U383" s="82" t="s">
        <v>3502</v>
      </c>
      <c r="V383" s="147" t="s">
        <v>1889</v>
      </c>
      <c r="W383" s="194">
        <v>860066942</v>
      </c>
      <c r="X383" s="90">
        <v>7</v>
      </c>
      <c r="Y383" s="93" t="s">
        <v>1890</v>
      </c>
      <c r="Z383" s="195" t="s">
        <v>87</v>
      </c>
      <c r="AA383" s="196" t="s">
        <v>3503</v>
      </c>
      <c r="AB383" s="93" t="s">
        <v>87</v>
      </c>
      <c r="AC383" s="93" t="s">
        <v>87</v>
      </c>
      <c r="AD383" s="153" t="s">
        <v>3504</v>
      </c>
      <c r="AE383" s="196">
        <v>6014280666</v>
      </c>
      <c r="AF383" s="93" t="s">
        <v>3505</v>
      </c>
      <c r="AG383" s="148" t="s">
        <v>3506</v>
      </c>
      <c r="AH383" s="95">
        <v>160000000</v>
      </c>
      <c r="AI383" s="93">
        <v>264</v>
      </c>
      <c r="AJ383" s="93" t="s">
        <v>3494</v>
      </c>
      <c r="AK383" s="93" t="s">
        <v>275</v>
      </c>
      <c r="AL383" s="93">
        <f>+VLOOKUP(AK383,LISTAS!$A$921:$C$989,2,0)</f>
        <v>1049626932</v>
      </c>
      <c r="AM383" s="93">
        <f>+VLOOKUP(AK383,LISTAS!$A$921:$C$989,3,0)</f>
        <v>6</v>
      </c>
      <c r="AN383" s="96">
        <v>45758</v>
      </c>
      <c r="AO383" s="93">
        <v>61625</v>
      </c>
      <c r="AP383" s="96">
        <v>45763</v>
      </c>
      <c r="AQ383" s="154" t="s">
        <v>87</v>
      </c>
      <c r="AR383" s="93" t="s">
        <v>87</v>
      </c>
      <c r="AS383" s="154" t="s">
        <v>87</v>
      </c>
      <c r="AT383" s="93" t="s">
        <v>745</v>
      </c>
      <c r="AU383" s="93" t="s">
        <v>3507</v>
      </c>
      <c r="AV383" s="96">
        <v>45761</v>
      </c>
      <c r="AW383" s="96">
        <v>45763</v>
      </c>
      <c r="AX383" s="93" t="s">
        <v>3508</v>
      </c>
      <c r="AY383" s="96">
        <v>45763</v>
      </c>
      <c r="AZ383" s="93"/>
      <c r="BH383" s="93">
        <f>AI383+BF383</f>
        <v>264</v>
      </c>
      <c r="BI383" s="149">
        <f>+AH383+BG383</f>
        <v>160000000</v>
      </c>
      <c r="BJ383" s="95">
        <f t="shared" ref="BJ383" si="37">+BI383/(BH383/30)</f>
        <v>18181818.18181818</v>
      </c>
      <c r="BK383" s="96">
        <v>46022</v>
      </c>
      <c r="BP383" s="97">
        <v>7</v>
      </c>
      <c r="BQ383" s="93" t="s">
        <v>3509</v>
      </c>
      <c r="BR383" s="150" t="b">
        <f t="shared" si="21"/>
        <v>0</v>
      </c>
    </row>
    <row r="384" spans="1:70" ht="183">
      <c r="A384" s="62">
        <v>378</v>
      </c>
      <c r="B384" s="63" t="s">
        <v>3510</v>
      </c>
      <c r="C384" s="75" t="s">
        <v>3511</v>
      </c>
      <c r="D384" s="51" t="s">
        <v>3512</v>
      </c>
      <c r="E384" s="52">
        <v>45762</v>
      </c>
      <c r="F384" s="51" t="s">
        <v>73</v>
      </c>
      <c r="G384" s="126" t="s">
        <v>455</v>
      </c>
      <c r="H384" s="51" t="s">
        <v>74</v>
      </c>
      <c r="I384" s="51" t="s">
        <v>75</v>
      </c>
      <c r="J384" s="51" t="s">
        <v>76</v>
      </c>
      <c r="K384" s="51" t="s">
        <v>3096</v>
      </c>
      <c r="L384" s="51" t="s">
        <v>184</v>
      </c>
      <c r="M384" s="51" t="s">
        <v>185</v>
      </c>
      <c r="N384" s="51">
        <v>14025</v>
      </c>
      <c r="O384" s="52">
        <v>45662</v>
      </c>
      <c r="P384" s="54">
        <v>114400000</v>
      </c>
      <c r="Q384" s="51" t="s">
        <v>517</v>
      </c>
      <c r="R384" s="53" t="s">
        <v>81</v>
      </c>
      <c r="S384" s="53" t="s">
        <v>81</v>
      </c>
      <c r="T384" s="53" t="s">
        <v>81</v>
      </c>
      <c r="U384" s="82" t="s">
        <v>3513</v>
      </c>
      <c r="V384" s="55" t="s">
        <v>83</v>
      </c>
      <c r="W384" s="197">
        <v>1013621051</v>
      </c>
      <c r="X384" s="51">
        <v>9</v>
      </c>
      <c r="Y384" s="66" t="s">
        <v>112</v>
      </c>
      <c r="Z384" s="198">
        <v>33328</v>
      </c>
      <c r="AA384" s="84" t="s">
        <v>85</v>
      </c>
      <c r="AB384" s="66" t="s">
        <v>188</v>
      </c>
      <c r="AC384" s="66" t="s">
        <v>87</v>
      </c>
      <c r="AD384" s="142" t="s">
        <v>3514</v>
      </c>
      <c r="AE384" s="197">
        <v>3138622076</v>
      </c>
      <c r="AF384" s="66" t="s">
        <v>3515</v>
      </c>
      <c r="AG384" s="64" t="s">
        <v>3516</v>
      </c>
      <c r="AH384" s="86">
        <v>85973333</v>
      </c>
      <c r="AI384" s="66">
        <v>248</v>
      </c>
      <c r="AJ384" s="66" t="s">
        <v>91</v>
      </c>
      <c r="AK384" s="66" t="s">
        <v>802</v>
      </c>
      <c r="AL384" s="66">
        <f>+VLOOKUP(AK384,LISTAS!$A$921:$C$989,2,0)</f>
        <v>35262244</v>
      </c>
      <c r="AM384" s="66">
        <f>+VLOOKUP(AK384,LISTAS!$A$921:$C$989,3,0)</f>
        <v>1</v>
      </c>
      <c r="AN384" s="65">
        <v>45768</v>
      </c>
      <c r="AO384" s="66">
        <v>61925</v>
      </c>
      <c r="AP384" s="65">
        <v>45769</v>
      </c>
      <c r="AQ384" s="68" t="s">
        <v>93</v>
      </c>
      <c r="AR384" s="181" t="s">
        <v>94</v>
      </c>
      <c r="AS384" s="65">
        <v>45769</v>
      </c>
      <c r="AT384" s="66" t="s">
        <v>95</v>
      </c>
      <c r="AU384" s="66" t="s">
        <v>3517</v>
      </c>
      <c r="AV384" s="65">
        <v>45769</v>
      </c>
      <c r="AW384" s="65">
        <v>45769</v>
      </c>
      <c r="AX384" s="66" t="s">
        <v>97</v>
      </c>
      <c r="AY384" s="65">
        <v>45769</v>
      </c>
      <c r="AZ384" s="66"/>
      <c r="BA384" s="70"/>
      <c r="BB384" s="70"/>
      <c r="BC384" s="70"/>
      <c r="BD384" s="70"/>
      <c r="BE384" s="70"/>
      <c r="BF384" s="70"/>
      <c r="BG384" s="70"/>
      <c r="BH384" s="66">
        <f>AI384+BF384</f>
        <v>248</v>
      </c>
      <c r="BI384" s="87">
        <f>+AH384+BG384</f>
        <v>85973333</v>
      </c>
      <c r="BJ384" s="86">
        <f t="shared" ref="BJ384:BJ385" si="38">+BI384/(BH384/30)</f>
        <v>10399999.959677419</v>
      </c>
      <c r="BK384" s="65">
        <v>46020</v>
      </c>
      <c r="BL384" s="70"/>
      <c r="BM384" s="70"/>
      <c r="BN384" s="70"/>
      <c r="BO384" s="70"/>
      <c r="BP384" s="67">
        <f>NETWORKDAYS.INTL(E384,AN384,1,Hoja1!C369:C386)-1</f>
        <v>4</v>
      </c>
      <c r="BQ384" s="70"/>
      <c r="BR384" s="69" t="b">
        <f t="shared" si="21"/>
        <v>0</v>
      </c>
    </row>
    <row r="385" spans="1:85" ht="126.75">
      <c r="A385" s="62">
        <v>379</v>
      </c>
      <c r="B385" s="112" t="s">
        <v>3518</v>
      </c>
      <c r="C385" s="75" t="s">
        <v>3519</v>
      </c>
      <c r="D385" s="51" t="s">
        <v>3520</v>
      </c>
      <c r="E385" s="52">
        <v>45769</v>
      </c>
      <c r="F385" s="51" t="s">
        <v>73</v>
      </c>
      <c r="G385" s="126">
        <v>84111600</v>
      </c>
      <c r="H385" s="51" t="s">
        <v>74</v>
      </c>
      <c r="I385" s="51" t="s">
        <v>75</v>
      </c>
      <c r="J385" s="51" t="s">
        <v>76</v>
      </c>
      <c r="K385" s="51" t="s">
        <v>183</v>
      </c>
      <c r="L385" s="51" t="s">
        <v>413</v>
      </c>
      <c r="M385" s="51" t="s">
        <v>79</v>
      </c>
      <c r="N385" s="51">
        <v>41425</v>
      </c>
      <c r="O385" s="52">
        <v>45663</v>
      </c>
      <c r="P385" s="54">
        <v>61620000</v>
      </c>
      <c r="Q385" s="51" t="s">
        <v>80</v>
      </c>
      <c r="R385" s="53" t="s">
        <v>81</v>
      </c>
      <c r="S385" s="53" t="s">
        <v>81</v>
      </c>
      <c r="T385" s="53" t="s">
        <v>81</v>
      </c>
      <c r="U385" s="82" t="s">
        <v>3521</v>
      </c>
      <c r="V385" s="55" t="s">
        <v>83</v>
      </c>
      <c r="W385" s="197">
        <v>1053775396</v>
      </c>
      <c r="X385" s="51">
        <v>0</v>
      </c>
      <c r="Y385" s="66" t="s">
        <v>112</v>
      </c>
      <c r="Z385" s="198">
        <v>31855</v>
      </c>
      <c r="AA385" s="84" t="s">
        <v>85</v>
      </c>
      <c r="AB385" s="66" t="s">
        <v>102</v>
      </c>
      <c r="AC385" s="66" t="s">
        <v>3522</v>
      </c>
      <c r="AD385" s="142" t="s">
        <v>3523</v>
      </c>
      <c r="AE385" s="197">
        <v>3013975865</v>
      </c>
      <c r="AF385" s="66" t="s">
        <v>3524</v>
      </c>
      <c r="AG385" s="64" t="s">
        <v>3525</v>
      </c>
      <c r="AH385" s="86">
        <v>61620000</v>
      </c>
      <c r="AI385" s="66">
        <v>237</v>
      </c>
      <c r="AJ385" s="66" t="s">
        <v>91</v>
      </c>
      <c r="AK385" s="66" t="s">
        <v>419</v>
      </c>
      <c r="AL385" s="66">
        <f>+VLOOKUP(AK385,LISTAS!$A$921:$C$989,2,0)</f>
        <v>35479676</v>
      </c>
      <c r="AM385" s="66">
        <f>+VLOOKUP(AK385,LISTAS!$A$921:$C$989,3,0)</f>
        <v>2</v>
      </c>
      <c r="AN385" s="65">
        <v>45772</v>
      </c>
      <c r="AO385" s="66">
        <v>64525</v>
      </c>
      <c r="AP385" s="65">
        <v>45775</v>
      </c>
      <c r="AQ385" s="68" t="s">
        <v>93</v>
      </c>
      <c r="AR385" s="181" t="s">
        <v>94</v>
      </c>
      <c r="AS385" s="65">
        <v>45772</v>
      </c>
      <c r="AT385" s="66" t="s">
        <v>95</v>
      </c>
      <c r="AU385" s="66" t="s">
        <v>3526</v>
      </c>
      <c r="AV385" s="65">
        <v>45775</v>
      </c>
      <c r="AW385" s="65">
        <v>45776</v>
      </c>
      <c r="AX385" s="66" t="s">
        <v>97</v>
      </c>
      <c r="AY385" s="65">
        <v>45779</v>
      </c>
      <c r="AZ385" s="66"/>
      <c r="BA385" s="70"/>
      <c r="BB385" s="70"/>
      <c r="BC385" s="70"/>
      <c r="BD385" s="70"/>
      <c r="BE385" s="70"/>
      <c r="BF385" s="70"/>
      <c r="BG385" s="70"/>
      <c r="BH385" s="66">
        <f>AI385+BF385</f>
        <v>237</v>
      </c>
      <c r="BI385" s="87">
        <f>+AH385+BG385</f>
        <v>61620000</v>
      </c>
      <c r="BJ385" s="86">
        <f t="shared" si="38"/>
        <v>7800000</v>
      </c>
      <c r="BK385" s="65">
        <v>46019</v>
      </c>
      <c r="BL385" s="70"/>
      <c r="BM385" s="70"/>
      <c r="BN385" s="70"/>
      <c r="BO385" s="70"/>
      <c r="BP385" s="67">
        <f>NETWORKDAYS.INTL(E385,AN385,1,Hoja1!C370:C387)-1</f>
        <v>3</v>
      </c>
      <c r="BQ385" s="70"/>
      <c r="BR385" s="69" t="b">
        <f t="shared" si="21"/>
        <v>0</v>
      </c>
    </row>
    <row r="386" spans="1:85" ht="89.25" customHeight="1">
      <c r="A386" s="62">
        <v>380</v>
      </c>
      <c r="B386" s="155" t="s">
        <v>3527</v>
      </c>
      <c r="C386" s="156" t="s">
        <v>3528</v>
      </c>
      <c r="D386" s="157" t="s">
        <v>3529</v>
      </c>
      <c r="E386" s="158">
        <v>45742</v>
      </c>
      <c r="F386" s="157" t="s">
        <v>73</v>
      </c>
      <c r="G386" s="159" t="s">
        <v>3530</v>
      </c>
      <c r="H386" s="157" t="s">
        <v>3531</v>
      </c>
      <c r="I386" s="157" t="s">
        <v>3532</v>
      </c>
      <c r="J386" s="157" t="s">
        <v>3435</v>
      </c>
      <c r="K386" s="157" t="s">
        <v>183</v>
      </c>
      <c r="L386" s="157" t="s">
        <v>184</v>
      </c>
      <c r="M386" s="157" t="s">
        <v>185</v>
      </c>
      <c r="N386" s="157">
        <v>38825</v>
      </c>
      <c r="O386" s="158">
        <v>45663</v>
      </c>
      <c r="P386" s="160">
        <v>35000000</v>
      </c>
      <c r="Q386" s="157" t="s">
        <v>220</v>
      </c>
      <c r="R386" s="141" t="s">
        <v>87</v>
      </c>
      <c r="S386" s="141" t="s">
        <v>87</v>
      </c>
      <c r="T386" s="53" t="s">
        <v>81</v>
      </c>
      <c r="U386" s="82" t="s">
        <v>3533</v>
      </c>
      <c r="V386" s="161" t="s">
        <v>1889</v>
      </c>
      <c r="W386" s="199">
        <v>900434462</v>
      </c>
      <c r="X386" s="157">
        <v>2</v>
      </c>
      <c r="Y386" s="162" t="s">
        <v>1890</v>
      </c>
      <c r="Z386" s="200" t="s">
        <v>87</v>
      </c>
      <c r="AA386" s="199" t="s">
        <v>3534</v>
      </c>
      <c r="AB386" s="162" t="s">
        <v>87</v>
      </c>
      <c r="AC386" s="162" t="s">
        <v>87</v>
      </c>
      <c r="AD386" s="163" t="s">
        <v>3535</v>
      </c>
      <c r="AE386" s="199">
        <v>3203444806</v>
      </c>
      <c r="AF386" s="162" t="s">
        <v>3536</v>
      </c>
      <c r="AG386" s="164" t="s">
        <v>3537</v>
      </c>
      <c r="AH386" s="165">
        <v>29246829.210000001</v>
      </c>
      <c r="AI386" s="162">
        <v>228</v>
      </c>
      <c r="AJ386" s="162" t="s">
        <v>3538</v>
      </c>
      <c r="AK386" s="162" t="s">
        <v>226</v>
      </c>
      <c r="AL386" s="162">
        <f>+VLOOKUP(AK386,LISTAS!$A$921:$C$989,2,0)</f>
        <v>1018424588</v>
      </c>
      <c r="AM386" s="162">
        <f>+VLOOKUP(AK386,LISTAS!$A$921:$C$989,3,0)</f>
        <v>5</v>
      </c>
      <c r="AN386" s="166">
        <v>45771</v>
      </c>
      <c r="AO386" s="162">
        <v>64225</v>
      </c>
      <c r="AP386" s="166">
        <v>45772</v>
      </c>
      <c r="AQ386" s="167" t="s">
        <v>87</v>
      </c>
      <c r="AR386" s="162" t="s">
        <v>87</v>
      </c>
      <c r="AS386" s="167" t="s">
        <v>87</v>
      </c>
      <c r="AT386" s="162" t="s">
        <v>95</v>
      </c>
      <c r="AU386" s="162" t="s">
        <v>3539</v>
      </c>
      <c r="AV386" s="166">
        <v>45772</v>
      </c>
      <c r="AW386" s="166">
        <v>45772</v>
      </c>
      <c r="AX386" s="162" t="s">
        <v>3442</v>
      </c>
      <c r="AY386" s="166">
        <v>45775</v>
      </c>
      <c r="AZ386" s="162"/>
      <c r="BA386" s="123"/>
      <c r="BB386" s="123"/>
      <c r="BC386" s="123"/>
      <c r="BD386" s="123"/>
      <c r="BE386" s="123"/>
      <c r="BF386" s="123"/>
      <c r="BG386" s="123"/>
      <c r="BH386" s="162">
        <f>AI386+BF386</f>
        <v>228</v>
      </c>
      <c r="BI386" s="168">
        <v>23698890</v>
      </c>
      <c r="BJ386" s="169">
        <f t="shared" ref="BJ386" si="39">+BI386/(BH386/30)</f>
        <v>3118275</v>
      </c>
      <c r="BK386" s="166">
        <v>46006</v>
      </c>
      <c r="BL386" s="123"/>
      <c r="BM386" s="123"/>
      <c r="BN386" s="123"/>
      <c r="BO386" s="123"/>
      <c r="BP386" s="170">
        <v>0</v>
      </c>
      <c r="BQ386" s="123"/>
      <c r="BR386" s="171" t="b">
        <f t="shared" ref="BR386:BR393" si="40">+LEN(AF386)&gt;390</f>
        <v>0</v>
      </c>
      <c r="BS386" s="70"/>
      <c r="BT386" s="70"/>
      <c r="BU386" s="70"/>
      <c r="BV386" s="70"/>
      <c r="BW386" s="70"/>
      <c r="BX386" s="70"/>
      <c r="BY386" s="70"/>
      <c r="BZ386" s="70"/>
      <c r="CA386" s="70"/>
      <c r="CB386" s="70"/>
      <c r="CC386" s="70"/>
      <c r="CD386" s="70"/>
    </row>
    <row r="387" spans="1:85" ht="124.5" customHeight="1">
      <c r="A387" s="62">
        <v>381</v>
      </c>
      <c r="B387" s="151" t="s">
        <v>3540</v>
      </c>
      <c r="C387" s="156">
        <v>145138</v>
      </c>
      <c r="D387" s="51" t="s">
        <v>3541</v>
      </c>
      <c r="E387" s="52">
        <v>45769</v>
      </c>
      <c r="F387" s="51" t="s">
        <v>73</v>
      </c>
      <c r="G387" s="126" t="s">
        <v>3542</v>
      </c>
      <c r="H387" s="51" t="s">
        <v>3465</v>
      </c>
      <c r="I387" s="51" t="s">
        <v>3543</v>
      </c>
      <c r="J387" s="51" t="s">
        <v>1887</v>
      </c>
      <c r="K387" s="51" t="s">
        <v>183</v>
      </c>
      <c r="L387" s="51" t="s">
        <v>78</v>
      </c>
      <c r="M387" s="51" t="s">
        <v>79</v>
      </c>
      <c r="N387" s="51">
        <v>43325</v>
      </c>
      <c r="O387" s="52">
        <v>45728</v>
      </c>
      <c r="P387" s="54">
        <v>3000000</v>
      </c>
      <c r="Q387" s="51" t="s">
        <v>3544</v>
      </c>
      <c r="R387" s="53" t="s">
        <v>87</v>
      </c>
      <c r="S387" s="53" t="s">
        <v>87</v>
      </c>
      <c r="T387" s="53" t="s">
        <v>81</v>
      </c>
      <c r="U387" s="82" t="s">
        <v>3545</v>
      </c>
      <c r="V387" s="197" t="s">
        <v>1889</v>
      </c>
      <c r="W387" s="197">
        <v>804000673</v>
      </c>
      <c r="X387" s="51">
        <v>3</v>
      </c>
      <c r="Y387" s="66" t="s">
        <v>1890</v>
      </c>
      <c r="Z387" s="198" t="s">
        <v>87</v>
      </c>
      <c r="AA387" s="197" t="s">
        <v>3546</v>
      </c>
      <c r="AB387" s="66" t="s">
        <v>87</v>
      </c>
      <c r="AC387" s="66" t="s">
        <v>87</v>
      </c>
      <c r="AD387" s="142" t="s">
        <v>3547</v>
      </c>
      <c r="AE387" s="197">
        <v>3134238685</v>
      </c>
      <c r="AF387" s="66" t="s">
        <v>3548</v>
      </c>
      <c r="AG387" s="64" t="s">
        <v>3549</v>
      </c>
      <c r="AH387" s="86">
        <v>2805443</v>
      </c>
      <c r="AI387" s="66">
        <v>30</v>
      </c>
      <c r="AJ387" s="66" t="s">
        <v>3494</v>
      </c>
      <c r="AK387" s="66" t="s">
        <v>226</v>
      </c>
      <c r="AL387" s="66">
        <f>+VLOOKUP(AK387,LISTAS!$A$921:$C$989,2,0)</f>
        <v>1018424588</v>
      </c>
      <c r="AM387" s="66">
        <f>+VLOOKUP(AK387,LISTAS!$A$921:$C$989,3,0)</f>
        <v>5</v>
      </c>
      <c r="AN387" s="65">
        <v>45770</v>
      </c>
      <c r="AO387" s="66">
        <v>63925</v>
      </c>
      <c r="AP387" s="65">
        <v>45801</v>
      </c>
      <c r="AQ387" s="68" t="s">
        <v>87</v>
      </c>
      <c r="AR387" s="66" t="s">
        <v>87</v>
      </c>
      <c r="AS387" s="68" t="s">
        <v>87</v>
      </c>
      <c r="AT387" s="66" t="s">
        <v>87</v>
      </c>
      <c r="AU387" s="66" t="s">
        <v>87</v>
      </c>
      <c r="AV387" s="66" t="s">
        <v>87</v>
      </c>
      <c r="AW387" s="66" t="s">
        <v>87</v>
      </c>
      <c r="AX387" s="66" t="s">
        <v>87</v>
      </c>
      <c r="AY387" s="65">
        <v>45771</v>
      </c>
      <c r="AZ387" s="66"/>
      <c r="BA387" s="70"/>
      <c r="BB387" s="70"/>
      <c r="BC387" s="70"/>
      <c r="BD387" s="70"/>
      <c r="BE387" s="70"/>
      <c r="BF387" s="70"/>
      <c r="BG387" s="70"/>
      <c r="BH387" s="66">
        <f>AI387+BF387</f>
        <v>30</v>
      </c>
      <c r="BI387" s="87">
        <v>2456000</v>
      </c>
      <c r="BJ387" s="86">
        <f t="shared" ref="BJ387" si="41">+BI387/(BH387/30)</f>
        <v>2456000</v>
      </c>
      <c r="BK387" s="65">
        <v>45800</v>
      </c>
      <c r="BL387" s="70"/>
      <c r="BM387" s="70"/>
      <c r="BN387" s="70"/>
      <c r="BO387" s="70"/>
      <c r="BP387" s="67">
        <f>NETWORKDAYS.INTL(E387,AN387,1,Hoja1!C372:C389)-1</f>
        <v>1</v>
      </c>
      <c r="BQ387" s="70"/>
      <c r="BR387" s="69" t="b">
        <f t="shared" si="40"/>
        <v>0</v>
      </c>
      <c r="BS387" s="70"/>
      <c r="BT387" s="70"/>
      <c r="BU387" s="70"/>
      <c r="BV387" s="70"/>
      <c r="BW387" s="70"/>
      <c r="BX387" s="70"/>
      <c r="BY387" s="70"/>
      <c r="BZ387" s="70"/>
      <c r="CA387" s="70"/>
      <c r="CB387" s="70"/>
      <c r="CC387" s="70"/>
      <c r="CD387" s="70"/>
    </row>
    <row r="388" spans="1:85" ht="75.75" customHeight="1">
      <c r="A388" s="182">
        <v>382</v>
      </c>
      <c r="B388" s="183" t="s">
        <v>3550</v>
      </c>
      <c r="C388" s="184">
        <v>144543</v>
      </c>
      <c r="D388" s="90" t="s">
        <v>3551</v>
      </c>
      <c r="E388" s="144">
        <v>45735</v>
      </c>
      <c r="F388" s="90" t="s">
        <v>73</v>
      </c>
      <c r="G388" s="146" t="s">
        <v>3552</v>
      </c>
      <c r="H388" s="90" t="s">
        <v>1885</v>
      </c>
      <c r="I388" s="116" t="s">
        <v>3553</v>
      </c>
      <c r="J388" s="90" t="s">
        <v>1887</v>
      </c>
      <c r="K388" s="90" t="s">
        <v>248</v>
      </c>
      <c r="L388" s="90" t="s">
        <v>78</v>
      </c>
      <c r="M388" s="90" t="s">
        <v>79</v>
      </c>
      <c r="N388" s="90">
        <v>42325</v>
      </c>
      <c r="O388" s="144">
        <v>45664</v>
      </c>
      <c r="P388" s="91">
        <v>105500000</v>
      </c>
      <c r="Q388" s="90" t="s">
        <v>3554</v>
      </c>
      <c r="R388" s="92" t="s">
        <v>87</v>
      </c>
      <c r="S388" s="92" t="s">
        <v>87</v>
      </c>
      <c r="T388" s="92" t="s">
        <v>81</v>
      </c>
      <c r="U388" s="185" t="s">
        <v>3555</v>
      </c>
      <c r="V388" s="194" t="s">
        <v>1889</v>
      </c>
      <c r="W388" s="194">
        <v>901681580</v>
      </c>
      <c r="X388" s="90">
        <v>1</v>
      </c>
      <c r="Y388" s="93" t="s">
        <v>1890</v>
      </c>
      <c r="Z388" s="201" t="s">
        <v>87</v>
      </c>
      <c r="AA388" s="194" t="s">
        <v>3556</v>
      </c>
      <c r="AB388" s="93" t="s">
        <v>87</v>
      </c>
      <c r="AC388" s="93" t="s">
        <v>87</v>
      </c>
      <c r="AD388" s="186" t="s">
        <v>3557</v>
      </c>
      <c r="AE388" s="194">
        <v>3204221115</v>
      </c>
      <c r="AF388" s="93" t="s">
        <v>3558</v>
      </c>
      <c r="AG388" s="148" t="s">
        <v>3559</v>
      </c>
      <c r="AH388" s="95">
        <v>105500000</v>
      </c>
      <c r="AI388" s="93">
        <v>240</v>
      </c>
      <c r="AJ388" s="93" t="s">
        <v>3560</v>
      </c>
      <c r="AK388" s="93" t="s">
        <v>391</v>
      </c>
      <c r="AL388" s="93">
        <f>+VLOOKUP(AK388,LISTAS!$A$921:$C$989,2,0)</f>
        <v>79974680</v>
      </c>
      <c r="AM388" s="93">
        <f>+VLOOKUP(AK388,LISTAS!$A$921:$C$989,3,0)</f>
        <v>5</v>
      </c>
      <c r="AN388" s="96">
        <v>45751</v>
      </c>
      <c r="AO388" s="93">
        <v>57325</v>
      </c>
      <c r="AP388" s="96">
        <v>45783</v>
      </c>
      <c r="AQ388" s="154" t="s">
        <v>87</v>
      </c>
      <c r="AR388" s="93" t="s">
        <v>87</v>
      </c>
      <c r="AS388" s="154" t="s">
        <v>87</v>
      </c>
      <c r="AT388" s="93" t="s">
        <v>95</v>
      </c>
      <c r="AU388" s="187" t="s">
        <v>3561</v>
      </c>
      <c r="AV388" s="96">
        <v>45751</v>
      </c>
      <c r="AW388" s="96">
        <v>45754</v>
      </c>
      <c r="AX388" s="93" t="s">
        <v>3508</v>
      </c>
      <c r="AY388" s="96">
        <v>45754</v>
      </c>
      <c r="AZ388" s="93"/>
      <c r="BA388" s="89"/>
      <c r="BB388" s="89"/>
      <c r="BC388" s="89"/>
      <c r="BD388" s="89"/>
      <c r="BE388" s="89"/>
      <c r="BF388" s="89"/>
      <c r="BG388" s="89"/>
      <c r="BH388" s="93">
        <f>AI388+BF388</f>
        <v>240</v>
      </c>
      <c r="BI388" s="149">
        <v>89576492.939999998</v>
      </c>
      <c r="BJ388" s="95">
        <f t="shared" ref="BJ388:BJ389" si="42">+BI388/(BH388/30)</f>
        <v>11197061.6175</v>
      </c>
      <c r="BK388" s="96">
        <v>45997</v>
      </c>
      <c r="BL388" s="89"/>
      <c r="BM388" s="89"/>
      <c r="BN388" s="89"/>
      <c r="BO388" s="89"/>
      <c r="BP388" s="97">
        <v>2</v>
      </c>
      <c r="BQ388" s="89"/>
      <c r="BR388" s="150" t="b">
        <f t="shared" si="40"/>
        <v>0</v>
      </c>
      <c r="BS388" s="89"/>
      <c r="BT388" s="89"/>
      <c r="BU388" s="89"/>
      <c r="BV388" s="89"/>
      <c r="BW388" s="89"/>
      <c r="BX388" s="89"/>
      <c r="BY388" s="89"/>
      <c r="BZ388" s="89"/>
      <c r="CA388" s="89"/>
      <c r="CB388" s="89"/>
      <c r="CC388" s="89"/>
      <c r="CD388" s="89"/>
    </row>
    <row r="389" spans="1:85" ht="92.25" customHeight="1">
      <c r="A389" s="182">
        <v>383</v>
      </c>
      <c r="B389" s="144" t="s">
        <v>3562</v>
      </c>
      <c r="C389" s="143" t="s">
        <v>3563</v>
      </c>
      <c r="D389" s="90" t="s">
        <v>3564</v>
      </c>
      <c r="E389" s="144">
        <v>45776</v>
      </c>
      <c r="F389" s="90" t="s">
        <v>73</v>
      </c>
      <c r="G389" s="146" t="s">
        <v>3565</v>
      </c>
      <c r="H389" s="90" t="s">
        <v>74</v>
      </c>
      <c r="I389" s="90" t="s">
        <v>75</v>
      </c>
      <c r="J389" s="90" t="s">
        <v>76</v>
      </c>
      <c r="K389" s="90" t="s">
        <v>298</v>
      </c>
      <c r="L389" s="90" t="s">
        <v>184</v>
      </c>
      <c r="M389" s="90" t="s">
        <v>456</v>
      </c>
      <c r="N389" s="90">
        <v>34025</v>
      </c>
      <c r="O389" s="144">
        <v>45663</v>
      </c>
      <c r="P389" s="91">
        <v>45500000</v>
      </c>
      <c r="Q389" s="90" t="s">
        <v>527</v>
      </c>
      <c r="R389" s="92" t="s">
        <v>406</v>
      </c>
      <c r="S389" s="92" t="s">
        <v>406</v>
      </c>
      <c r="T389" s="92" t="s">
        <v>81</v>
      </c>
      <c r="U389" s="210" t="s">
        <v>3566</v>
      </c>
      <c r="V389" s="147" t="s">
        <v>83</v>
      </c>
      <c r="W389" s="194">
        <v>11258410</v>
      </c>
      <c r="X389" s="90">
        <v>5</v>
      </c>
      <c r="Y389" s="93" t="s">
        <v>112</v>
      </c>
      <c r="Z389" s="201">
        <v>30451</v>
      </c>
      <c r="AA389" s="94" t="s">
        <v>85</v>
      </c>
      <c r="AB389" s="93" t="s">
        <v>700</v>
      </c>
      <c r="AC389" s="93" t="s">
        <v>3567</v>
      </c>
      <c r="AD389" s="186" t="s">
        <v>3568</v>
      </c>
      <c r="AE389" s="194">
        <v>3165742206</v>
      </c>
      <c r="AF389" s="93" t="s">
        <v>3569</v>
      </c>
      <c r="AG389" s="148" t="s">
        <v>3570</v>
      </c>
      <c r="AH389" s="95">
        <v>32500000</v>
      </c>
      <c r="AI389" s="93">
        <v>150</v>
      </c>
      <c r="AJ389" s="93" t="s">
        <v>91</v>
      </c>
      <c r="AK389" s="93" t="s">
        <v>449</v>
      </c>
      <c r="AL389" s="93">
        <f>+VLOOKUP(AK389,LISTAS!$A$921:$C$989,2,0)</f>
        <v>79503803</v>
      </c>
      <c r="AM389" s="93">
        <f>+VLOOKUP(AK389,LISTAS!$A$921:$C$989,3,0)</f>
        <v>4</v>
      </c>
      <c r="AN389" s="96">
        <v>45779</v>
      </c>
      <c r="AO389" s="93">
        <v>67825</v>
      </c>
      <c r="AP389" s="96">
        <v>45783</v>
      </c>
      <c r="AQ389" s="154" t="s">
        <v>93</v>
      </c>
      <c r="AR389" s="93" t="s">
        <v>94</v>
      </c>
      <c r="AS389" s="96">
        <v>45783</v>
      </c>
      <c r="AT389" s="93" t="s">
        <v>95</v>
      </c>
      <c r="AU389" s="93" t="s">
        <v>3571</v>
      </c>
      <c r="AV389" s="96">
        <v>45781</v>
      </c>
      <c r="AW389" s="96">
        <v>45782</v>
      </c>
      <c r="AX389" s="93" t="s">
        <v>97</v>
      </c>
      <c r="AY389" s="96">
        <v>45783</v>
      </c>
      <c r="AZ389" s="93"/>
      <c r="BA389" s="89"/>
      <c r="BB389" s="89"/>
      <c r="BC389" s="89"/>
      <c r="BD389" s="89"/>
      <c r="BE389" s="89"/>
      <c r="BF389" s="89"/>
      <c r="BG389" s="89"/>
      <c r="BH389" s="93">
        <f>AI389+BF389</f>
        <v>150</v>
      </c>
      <c r="BI389" s="149">
        <f>+AH389+BG389</f>
        <v>32500000</v>
      </c>
      <c r="BJ389" s="95">
        <f t="shared" si="42"/>
        <v>6500000</v>
      </c>
      <c r="BK389" s="96">
        <v>45935</v>
      </c>
      <c r="BL389" s="89"/>
      <c r="BM389" s="89"/>
      <c r="BN389" s="89"/>
      <c r="BO389" s="89"/>
      <c r="BP389" s="97">
        <f>NETWORKDAYS.INTL(E389,AN389,1,Hoja1!C374:C391)-1</f>
        <v>3</v>
      </c>
      <c r="BQ389" s="89"/>
      <c r="BR389" s="150" t="b">
        <f t="shared" si="40"/>
        <v>0</v>
      </c>
      <c r="BS389" s="70"/>
      <c r="BT389" s="70"/>
      <c r="BU389" s="70"/>
      <c r="BV389" s="70"/>
      <c r="BW389" s="70"/>
      <c r="BX389" s="70"/>
      <c r="BY389" s="70"/>
      <c r="BZ389" s="70"/>
      <c r="CA389" s="70"/>
      <c r="CB389" s="70"/>
      <c r="CC389" s="70"/>
      <c r="CD389" s="70"/>
      <c r="CE389" s="70"/>
      <c r="CF389" s="70"/>
      <c r="CG389" s="70"/>
    </row>
    <row r="390" spans="1:85" ht="126.75">
      <c r="A390" s="62">
        <v>384</v>
      </c>
      <c r="B390" s="52" t="s">
        <v>3572</v>
      </c>
      <c r="C390" s="75" t="s">
        <v>3573</v>
      </c>
      <c r="D390" s="51" t="s">
        <v>3574</v>
      </c>
      <c r="E390" s="52">
        <v>45791</v>
      </c>
      <c r="F390" s="51" t="s">
        <v>73</v>
      </c>
      <c r="G390" s="126">
        <v>84111600</v>
      </c>
      <c r="H390" s="51" t="s">
        <v>74</v>
      </c>
      <c r="I390" s="51" t="s">
        <v>75</v>
      </c>
      <c r="J390" s="51" t="s">
        <v>76</v>
      </c>
      <c r="K390" s="51" t="s">
        <v>183</v>
      </c>
      <c r="L390" s="51" t="s">
        <v>413</v>
      </c>
      <c r="M390" s="51" t="s">
        <v>79</v>
      </c>
      <c r="N390" s="51">
        <v>41525</v>
      </c>
      <c r="O390" s="52">
        <v>45663</v>
      </c>
      <c r="P390" s="54">
        <v>41860000</v>
      </c>
      <c r="Q390" s="58" t="s">
        <v>80</v>
      </c>
      <c r="R390" s="53" t="s">
        <v>406</v>
      </c>
      <c r="S390" s="53" t="s">
        <v>406</v>
      </c>
      <c r="T390" s="92" t="s">
        <v>81</v>
      </c>
      <c r="U390" s="202" t="s">
        <v>3575</v>
      </c>
      <c r="V390" s="55" t="s">
        <v>83</v>
      </c>
      <c r="W390" s="197">
        <v>30232436</v>
      </c>
      <c r="X390" s="51">
        <v>2</v>
      </c>
      <c r="Y390" s="66" t="s">
        <v>84</v>
      </c>
      <c r="Z390" s="198">
        <v>30255</v>
      </c>
      <c r="AA390" s="84" t="s">
        <v>85</v>
      </c>
      <c r="AB390" s="66" t="s">
        <v>3339</v>
      </c>
      <c r="AC390" s="66" t="s">
        <v>87</v>
      </c>
      <c r="AD390" s="142" t="s">
        <v>3576</v>
      </c>
      <c r="AE390" s="197">
        <v>313749884</v>
      </c>
      <c r="AF390" s="66" t="s">
        <v>3577</v>
      </c>
      <c r="AG390" s="64" t="s">
        <v>3578</v>
      </c>
      <c r="AH390" s="86">
        <v>35100000</v>
      </c>
      <c r="AI390" s="66">
        <v>135</v>
      </c>
      <c r="AJ390" s="66" t="s">
        <v>91</v>
      </c>
      <c r="AK390" s="66" t="s">
        <v>419</v>
      </c>
      <c r="AL390" s="66">
        <f>+VLOOKUP(AK390,LISTAS!$A$921:$C$989,2,0)</f>
        <v>35479676</v>
      </c>
      <c r="AM390" s="66">
        <f>+VLOOKUP(AK390,LISTAS!$A$921:$C$989,3,0)</f>
        <v>2</v>
      </c>
      <c r="AN390" s="65">
        <v>45796</v>
      </c>
      <c r="AO390" s="66">
        <v>75425</v>
      </c>
      <c r="AP390" s="65">
        <v>45797</v>
      </c>
      <c r="AQ390" s="68" t="s">
        <v>93</v>
      </c>
      <c r="AR390" s="66" t="s">
        <v>94</v>
      </c>
      <c r="AS390" s="65">
        <v>45796</v>
      </c>
      <c r="AT390" s="66" t="s">
        <v>95</v>
      </c>
      <c r="AU390" s="66" t="s">
        <v>3579</v>
      </c>
      <c r="AV390" s="65">
        <v>45796</v>
      </c>
      <c r="AW390" s="65">
        <v>45797</v>
      </c>
      <c r="AX390" s="66" t="s">
        <v>97</v>
      </c>
      <c r="AY390" s="65">
        <v>45797</v>
      </c>
      <c r="AZ390" s="66"/>
      <c r="BA390" s="70"/>
      <c r="BB390" s="70"/>
      <c r="BC390" s="70"/>
      <c r="BD390" s="70"/>
      <c r="BE390" s="70"/>
      <c r="BF390" s="70"/>
      <c r="BG390" s="70"/>
      <c r="BH390" s="66">
        <f>AI390+BF390</f>
        <v>135</v>
      </c>
      <c r="BI390" s="87">
        <f>+AH390+BG390</f>
        <v>35100000</v>
      </c>
      <c r="BJ390" s="86">
        <f t="shared" ref="BJ390" si="43">+BI390/(BH390/30)</f>
        <v>7800000</v>
      </c>
      <c r="BK390" s="65">
        <v>45934</v>
      </c>
      <c r="BL390" s="70"/>
      <c r="BM390" s="70"/>
      <c r="BN390" s="70"/>
      <c r="BO390" s="70"/>
      <c r="BP390" s="67">
        <f>NETWORKDAYS.INTL(E390,AN390,1,Hoja1!C375:C392)-1</f>
        <v>3</v>
      </c>
      <c r="BQ390" s="70"/>
      <c r="BR390" s="69" t="b">
        <f t="shared" si="40"/>
        <v>0</v>
      </c>
      <c r="BS390" s="209"/>
      <c r="BT390" s="70"/>
      <c r="BU390" s="70"/>
      <c r="BV390" s="70"/>
      <c r="BW390" s="70"/>
      <c r="BX390" s="70"/>
      <c r="BY390" s="70"/>
      <c r="BZ390" s="70"/>
      <c r="CA390" s="70"/>
      <c r="CB390" s="70"/>
      <c r="CC390" s="70"/>
      <c r="CD390" s="70"/>
      <c r="CE390" s="70"/>
      <c r="CF390" s="70"/>
      <c r="CG390" s="70"/>
    </row>
    <row r="391" spans="1:85" ht="154.5" customHeight="1">
      <c r="A391" s="62">
        <v>385</v>
      </c>
      <c r="B391" s="52" t="s">
        <v>3580</v>
      </c>
      <c r="C391" s="75" t="s">
        <v>3581</v>
      </c>
      <c r="D391" s="51" t="s">
        <v>3582</v>
      </c>
      <c r="E391" s="52">
        <v>45769</v>
      </c>
      <c r="F391" s="51" t="s">
        <v>73</v>
      </c>
      <c r="G391" s="126" t="s">
        <v>3583</v>
      </c>
      <c r="H391" s="51" t="s">
        <v>3531</v>
      </c>
      <c r="I391" s="51" t="s">
        <v>3584</v>
      </c>
      <c r="J391" s="51" t="s">
        <v>3435</v>
      </c>
      <c r="K391" s="51" t="s">
        <v>298</v>
      </c>
      <c r="L391" s="51" t="s">
        <v>78</v>
      </c>
      <c r="M391" s="51" t="s">
        <v>79</v>
      </c>
      <c r="N391" s="51">
        <v>24025</v>
      </c>
      <c r="O391" s="52">
        <v>45663</v>
      </c>
      <c r="P391" s="54">
        <v>20000000</v>
      </c>
      <c r="Q391" s="51" t="s">
        <v>3585</v>
      </c>
      <c r="R391" s="53" t="s">
        <v>87</v>
      </c>
      <c r="S391" s="53" t="s">
        <v>87</v>
      </c>
      <c r="T391" s="92" t="s">
        <v>81</v>
      </c>
      <c r="U391" s="202" t="s">
        <v>3586</v>
      </c>
      <c r="V391" s="55" t="s">
        <v>1889</v>
      </c>
      <c r="W391" s="197">
        <v>800240740</v>
      </c>
      <c r="X391" s="51">
        <v>3</v>
      </c>
      <c r="Y391" s="66" t="s">
        <v>1890</v>
      </c>
      <c r="Z391" s="198" t="s">
        <v>87</v>
      </c>
      <c r="AA391" s="197" t="s">
        <v>3587</v>
      </c>
      <c r="AB391" s="66" t="s">
        <v>87</v>
      </c>
      <c r="AC391" s="66" t="s">
        <v>87</v>
      </c>
      <c r="AD391" s="142" t="s">
        <v>3588</v>
      </c>
      <c r="AE391" s="197">
        <v>6015221410</v>
      </c>
      <c r="AF391" s="66" t="s">
        <v>3589</v>
      </c>
      <c r="AG391" s="64" t="s">
        <v>3590</v>
      </c>
      <c r="AH391" s="86">
        <v>20000000</v>
      </c>
      <c r="AI391" s="66">
        <v>228</v>
      </c>
      <c r="AJ391" s="66" t="s">
        <v>3560</v>
      </c>
      <c r="AK391" s="66" t="s">
        <v>391</v>
      </c>
      <c r="AL391" s="66">
        <f>+VLOOKUP(AK391,LISTAS!$A$921:$C$989,2,0)</f>
        <v>79974680</v>
      </c>
      <c r="AM391" s="66">
        <f>+VLOOKUP(AK391,LISTAS!$A$921:$C$989,3,0)</f>
        <v>5</v>
      </c>
      <c r="AN391" s="65">
        <v>45790</v>
      </c>
      <c r="AO391" s="66">
        <v>73025</v>
      </c>
      <c r="AP391" s="65">
        <v>45791</v>
      </c>
      <c r="AQ391" s="68" t="s">
        <v>87</v>
      </c>
      <c r="AR391" s="66" t="s">
        <v>87</v>
      </c>
      <c r="AS391" s="68" t="s">
        <v>87</v>
      </c>
      <c r="AT391" s="66" t="s">
        <v>95</v>
      </c>
      <c r="AU391" s="66" t="s">
        <v>3591</v>
      </c>
      <c r="AV391" s="65">
        <v>45793</v>
      </c>
      <c r="AW391" s="65">
        <v>45796</v>
      </c>
      <c r="AX391" s="66" t="s">
        <v>3508</v>
      </c>
      <c r="AY391" s="65">
        <v>45796</v>
      </c>
      <c r="AZ391" s="66"/>
      <c r="BA391" s="70"/>
      <c r="BB391" s="70"/>
      <c r="BC391" s="70"/>
      <c r="BD391" s="70"/>
      <c r="BE391" s="70"/>
      <c r="BF391" s="70"/>
      <c r="BG391" s="70"/>
      <c r="BH391" s="66">
        <f>AI391+BF391</f>
        <v>228</v>
      </c>
      <c r="BI391" s="87">
        <f>+AH391+BG391</f>
        <v>20000000</v>
      </c>
      <c r="BJ391" s="86">
        <f t="shared" ref="BJ391" si="44">+BI391/(BH391/30)</f>
        <v>2631578.9473684211</v>
      </c>
      <c r="BK391" s="65">
        <v>46022</v>
      </c>
      <c r="BL391" s="70"/>
      <c r="BM391" s="70"/>
      <c r="BN391" s="70"/>
      <c r="BO391" s="70"/>
      <c r="BP391" s="67">
        <f>NETWORKDAYS.INTL(E391,AN391,1,Hoja1!C376:C393)-1</f>
        <v>15</v>
      </c>
      <c r="BQ391" s="70"/>
      <c r="BR391" s="69" t="b">
        <f t="shared" si="40"/>
        <v>0</v>
      </c>
    </row>
    <row r="392" spans="1:85" ht="126" customHeight="1">
      <c r="A392" s="62">
        <v>386</v>
      </c>
      <c r="B392" s="114" t="s">
        <v>3592</v>
      </c>
      <c r="C392" s="75" t="s">
        <v>3593</v>
      </c>
      <c r="D392" s="51" t="s">
        <v>3594</v>
      </c>
      <c r="E392" s="52">
        <v>45771</v>
      </c>
      <c r="F392" s="51" t="s">
        <v>73</v>
      </c>
      <c r="G392" s="126" t="s">
        <v>3595</v>
      </c>
      <c r="H392" s="51" t="s">
        <v>3531</v>
      </c>
      <c r="I392" s="51" t="s">
        <v>3596</v>
      </c>
      <c r="J392" s="51" t="s">
        <v>3435</v>
      </c>
      <c r="K392" s="51" t="s">
        <v>183</v>
      </c>
      <c r="L392" s="51" t="s">
        <v>184</v>
      </c>
      <c r="M392" s="51" t="s">
        <v>185</v>
      </c>
      <c r="N392" s="51">
        <v>22225</v>
      </c>
      <c r="O392" s="52">
        <v>45663</v>
      </c>
      <c r="P392" s="54">
        <v>24000000</v>
      </c>
      <c r="Q392" s="51" t="s">
        <v>220</v>
      </c>
      <c r="R392" s="53" t="s">
        <v>87</v>
      </c>
      <c r="S392" s="53" t="s">
        <v>87</v>
      </c>
      <c r="T392" s="92" t="s">
        <v>81</v>
      </c>
      <c r="U392" s="202" t="s">
        <v>3597</v>
      </c>
      <c r="V392" s="55" t="s">
        <v>1889</v>
      </c>
      <c r="W392" s="197">
        <v>805008189</v>
      </c>
      <c r="X392" s="51">
        <v>1</v>
      </c>
      <c r="Y392" s="66" t="s">
        <v>1890</v>
      </c>
      <c r="Z392" s="198" t="s">
        <v>87</v>
      </c>
      <c r="AA392" s="197" t="s">
        <v>3598</v>
      </c>
      <c r="AB392" s="66" t="s">
        <v>87</v>
      </c>
      <c r="AC392" s="66" t="s">
        <v>87</v>
      </c>
      <c r="AD392" s="142" t="s">
        <v>3599</v>
      </c>
      <c r="AE392" s="197">
        <v>3153357201</v>
      </c>
      <c r="AF392" s="66" t="s">
        <v>3600</v>
      </c>
      <c r="AG392" s="64" t="s">
        <v>3601</v>
      </c>
      <c r="AH392" s="206">
        <v>16815411.390000001</v>
      </c>
      <c r="AI392" s="66">
        <v>105</v>
      </c>
      <c r="AJ392" s="66" t="s">
        <v>3602</v>
      </c>
      <c r="AK392" s="66" t="s">
        <v>226</v>
      </c>
      <c r="AL392" s="66">
        <f>+VLOOKUP(AK392,LISTAS!$A$921:$C$989,2,0)</f>
        <v>1018424588</v>
      </c>
      <c r="AM392" s="66">
        <f>+VLOOKUP(AK392,LISTAS!$A$921:$C$989,3,0)</f>
        <v>5</v>
      </c>
      <c r="AN392" s="65">
        <v>45792</v>
      </c>
      <c r="AO392" s="66">
        <v>73825</v>
      </c>
      <c r="AP392" s="65">
        <v>45793</v>
      </c>
      <c r="AQ392" s="68" t="s">
        <v>87</v>
      </c>
      <c r="AR392" s="66" t="s">
        <v>87</v>
      </c>
      <c r="AS392" s="68" t="s">
        <v>87</v>
      </c>
      <c r="AT392" s="66" t="s">
        <v>95</v>
      </c>
      <c r="AU392" s="66" t="s">
        <v>3603</v>
      </c>
      <c r="AV392" s="65">
        <v>45797</v>
      </c>
      <c r="AW392" s="65">
        <v>45797</v>
      </c>
      <c r="AX392" s="66" t="s">
        <v>97</v>
      </c>
      <c r="AY392" s="65">
        <v>45798</v>
      </c>
      <c r="AZ392" s="66"/>
      <c r="BA392" s="70"/>
      <c r="BB392" s="70"/>
      <c r="BC392" s="70"/>
      <c r="BD392" s="70"/>
      <c r="BE392" s="70"/>
      <c r="BF392" s="70"/>
      <c r="BG392" s="70"/>
      <c r="BH392" s="66">
        <f>AI392+BF392</f>
        <v>105</v>
      </c>
      <c r="BI392" s="87">
        <v>11939700</v>
      </c>
      <c r="BJ392" s="86">
        <f t="shared" ref="BJ392:BJ393" si="45">+BI392/(BH392/30)</f>
        <v>3411342.8571428573</v>
      </c>
      <c r="BK392" s="65">
        <v>45899</v>
      </c>
      <c r="BL392" s="70"/>
      <c r="BM392" s="70"/>
      <c r="BN392" s="70"/>
      <c r="BO392" s="70"/>
      <c r="BP392" s="67">
        <f>NETWORKDAYS.INTL(E392,AN392,1,Hoja1!C377:C394)-1</f>
        <v>15</v>
      </c>
      <c r="BQ392" s="70"/>
      <c r="BR392" s="69" t="b">
        <f t="shared" si="40"/>
        <v>0</v>
      </c>
    </row>
    <row r="393" spans="1:85" ht="60.75" customHeight="1">
      <c r="A393" s="62">
        <v>387</v>
      </c>
      <c r="B393" s="115" t="s">
        <v>3604</v>
      </c>
      <c r="C393" s="75" t="s">
        <v>3605</v>
      </c>
      <c r="D393" s="51" t="s">
        <v>3606</v>
      </c>
      <c r="E393" s="52">
        <v>45742</v>
      </c>
      <c r="F393" s="51" t="s">
        <v>73</v>
      </c>
      <c r="G393" s="208" t="s">
        <v>3607</v>
      </c>
      <c r="H393" s="51" t="s">
        <v>3347</v>
      </c>
      <c r="I393" s="51" t="s">
        <v>3608</v>
      </c>
      <c r="J393" s="51" t="s">
        <v>3435</v>
      </c>
      <c r="K393" s="51" t="s">
        <v>248</v>
      </c>
      <c r="L393" s="51" t="s">
        <v>184</v>
      </c>
      <c r="M393" s="51" t="s">
        <v>185</v>
      </c>
      <c r="N393" s="51">
        <v>42625</v>
      </c>
      <c r="O393" s="52">
        <v>45692</v>
      </c>
      <c r="P393" s="54">
        <v>286000000</v>
      </c>
      <c r="Q393" s="51" t="s">
        <v>220</v>
      </c>
      <c r="R393" s="53" t="s">
        <v>87</v>
      </c>
      <c r="S393" s="53" t="s">
        <v>87</v>
      </c>
      <c r="T393" s="92" t="s">
        <v>81</v>
      </c>
      <c r="U393" s="202" t="s">
        <v>3609</v>
      </c>
      <c r="V393" s="55" t="s">
        <v>1889</v>
      </c>
      <c r="W393" s="197">
        <v>900425697</v>
      </c>
      <c r="X393" s="51">
        <v>2</v>
      </c>
      <c r="Y393" s="66" t="s">
        <v>1890</v>
      </c>
      <c r="Z393" s="198" t="s">
        <v>87</v>
      </c>
      <c r="AA393" s="197"/>
      <c r="AB393" s="66" t="s">
        <v>87</v>
      </c>
      <c r="AC393" s="66" t="s">
        <v>87</v>
      </c>
      <c r="AD393" s="142" t="s">
        <v>3610</v>
      </c>
      <c r="AE393" s="197">
        <v>3186267462</v>
      </c>
      <c r="AF393" s="66" t="s">
        <v>3611</v>
      </c>
      <c r="AG393" s="64" t="s">
        <v>3612</v>
      </c>
      <c r="AH393" s="86">
        <v>282337020</v>
      </c>
      <c r="AI393" s="66">
        <v>285</v>
      </c>
      <c r="AJ393" s="66" t="s">
        <v>3538</v>
      </c>
      <c r="AK393" s="66" t="s">
        <v>226</v>
      </c>
      <c r="AL393" s="66">
        <f>+VLOOKUP(AK393,LISTAS!$A$921:$C$989,2,0)</f>
        <v>1018424588</v>
      </c>
      <c r="AM393" s="66">
        <f>+VLOOKUP(AK393,LISTAS!$A$921:$C$989,3,0)</f>
        <v>5</v>
      </c>
      <c r="AN393" s="65">
        <v>45777</v>
      </c>
      <c r="AO393" s="66">
        <v>66825</v>
      </c>
      <c r="AP393" s="65">
        <v>45779</v>
      </c>
      <c r="AQ393" s="68" t="s">
        <v>87</v>
      </c>
      <c r="AR393" s="66" t="s">
        <v>87</v>
      </c>
      <c r="AS393" s="68" t="s">
        <v>87</v>
      </c>
      <c r="AT393" s="66" t="s">
        <v>163</v>
      </c>
      <c r="AU393" s="66" t="s">
        <v>3613</v>
      </c>
      <c r="AV393" s="65" t="s">
        <v>3614</v>
      </c>
      <c r="AW393" s="65">
        <v>45782</v>
      </c>
      <c r="AX393" s="66" t="s">
        <v>3442</v>
      </c>
      <c r="AY393" s="65">
        <v>45782</v>
      </c>
      <c r="AZ393" s="66"/>
      <c r="BA393" s="70"/>
      <c r="BB393" s="70"/>
      <c r="BC393" s="70"/>
      <c r="BD393" s="70"/>
      <c r="BE393" s="70"/>
      <c r="BF393" s="70"/>
      <c r="BG393" s="70"/>
      <c r="BH393" s="66">
        <f>AI393+BF393</f>
        <v>285</v>
      </c>
      <c r="BI393" s="87">
        <v>282334640</v>
      </c>
      <c r="BJ393" s="86">
        <f t="shared" si="45"/>
        <v>29719435.789473683</v>
      </c>
      <c r="BK393" s="65">
        <v>46006</v>
      </c>
      <c r="BL393" s="70"/>
      <c r="BM393" s="70"/>
      <c r="BN393" s="70"/>
      <c r="BO393" s="70"/>
      <c r="BP393" s="67">
        <f>NETWORKDAYS.INTL(E393,AN393,1,Hoja1!C378:C395)-1</f>
        <v>25</v>
      </c>
      <c r="BQ393" s="70"/>
      <c r="BR393" s="69" t="b">
        <f t="shared" si="40"/>
        <v>0</v>
      </c>
    </row>
    <row r="394" spans="1:85" ht="19.5" customHeight="1">
      <c r="A394" s="172"/>
      <c r="B394" s="137"/>
      <c r="C394" s="173"/>
      <c r="D394" s="136"/>
      <c r="E394" s="137"/>
      <c r="F394" s="136"/>
      <c r="G394" s="207"/>
      <c r="H394" s="136"/>
      <c r="I394" s="136"/>
      <c r="J394" s="136"/>
      <c r="K394" s="136"/>
      <c r="L394" s="136"/>
      <c r="M394" s="136"/>
      <c r="N394" s="136"/>
      <c r="O394" s="137"/>
      <c r="P394" s="133"/>
      <c r="Q394" s="136"/>
      <c r="R394" s="138"/>
      <c r="S394" s="138"/>
      <c r="T394" s="141"/>
      <c r="U394" s="205"/>
      <c r="V394" s="174"/>
      <c r="W394" s="203"/>
      <c r="X394" s="136"/>
      <c r="Y394" s="139"/>
      <c r="Z394" s="204"/>
      <c r="AA394" s="203"/>
      <c r="AB394" s="139"/>
      <c r="AC394" s="139"/>
      <c r="AD394" s="134"/>
      <c r="AE394" s="203"/>
      <c r="AF394" s="139"/>
      <c r="AG394" s="175"/>
      <c r="AH394" s="135"/>
      <c r="AI394" s="139"/>
      <c r="AK394" s="139"/>
      <c r="AN394" s="140"/>
      <c r="AO394" s="139"/>
      <c r="AP394" s="140"/>
      <c r="AQ394" s="176"/>
      <c r="AR394" s="176"/>
      <c r="AS394" s="176"/>
      <c r="AT394" s="139"/>
      <c r="AU394" s="139"/>
      <c r="AV394" s="140"/>
      <c r="AW394" s="140"/>
      <c r="AY394" s="140"/>
      <c r="AZ394" s="139"/>
      <c r="BH394" s="139"/>
      <c r="BI394" s="177"/>
      <c r="BJ394" s="135"/>
      <c r="BK394" s="140"/>
      <c r="BP394" s="178"/>
      <c r="BR394" s="179"/>
    </row>
    <row r="395" spans="1:85" ht="19.5" customHeight="1">
      <c r="A395" s="172"/>
      <c r="B395" s="137"/>
      <c r="C395" s="173"/>
      <c r="D395" s="136"/>
      <c r="E395" s="137"/>
      <c r="F395" s="136"/>
      <c r="G395" s="207"/>
      <c r="H395" s="136"/>
      <c r="I395" s="136"/>
      <c r="J395" s="136"/>
      <c r="K395" s="136"/>
      <c r="L395" s="136"/>
      <c r="M395" s="136"/>
      <c r="N395" s="136"/>
      <c r="O395" s="137"/>
      <c r="P395" s="133"/>
      <c r="Q395" s="136"/>
      <c r="R395" s="138"/>
      <c r="S395" s="138"/>
      <c r="T395" s="141"/>
      <c r="U395" s="205"/>
      <c r="V395" s="174"/>
      <c r="W395" s="203"/>
      <c r="X395" s="136"/>
      <c r="Y395" s="139"/>
      <c r="Z395" s="204"/>
      <c r="AA395" s="203"/>
      <c r="AB395" s="139"/>
      <c r="AC395" s="139"/>
      <c r="AD395" s="134"/>
      <c r="AE395" s="203"/>
      <c r="AF395" s="139"/>
      <c r="AG395" s="175"/>
      <c r="AH395" s="135"/>
      <c r="AI395" s="139"/>
      <c r="AK395" s="139"/>
      <c r="AN395" s="140"/>
      <c r="AO395" s="139"/>
      <c r="AP395" s="140"/>
      <c r="AQ395" s="176"/>
      <c r="AR395" s="176"/>
      <c r="AS395" s="176"/>
      <c r="AT395" s="139"/>
      <c r="AU395" s="139"/>
      <c r="AV395" s="140"/>
      <c r="AW395" s="140"/>
      <c r="AY395" s="140"/>
      <c r="AZ395" s="139"/>
      <c r="BH395" s="139"/>
      <c r="BI395" s="177"/>
      <c r="BJ395" s="135"/>
      <c r="BK395" s="140"/>
      <c r="BP395" s="178"/>
      <c r="BR395" s="179"/>
    </row>
    <row r="396" spans="1:85" ht="19.5" customHeight="1">
      <c r="A396" s="172"/>
      <c r="B396" s="137"/>
      <c r="C396" s="173"/>
      <c r="D396" s="136"/>
      <c r="E396" s="137"/>
      <c r="F396" s="136"/>
      <c r="G396" s="207"/>
      <c r="H396" s="136"/>
      <c r="I396" s="136"/>
      <c r="J396" s="136"/>
      <c r="K396" s="136"/>
      <c r="L396" s="136"/>
      <c r="M396" s="136"/>
      <c r="N396" s="136"/>
      <c r="O396" s="137"/>
      <c r="P396" s="133"/>
      <c r="Q396" s="136"/>
      <c r="R396" s="138"/>
      <c r="S396" s="138"/>
      <c r="T396" s="141"/>
      <c r="U396" s="205"/>
      <c r="V396" s="174"/>
      <c r="W396" s="203"/>
      <c r="X396" s="136"/>
      <c r="Y396" s="139"/>
      <c r="Z396" s="204"/>
      <c r="AA396" s="203"/>
      <c r="AB396" s="139"/>
      <c r="AC396" s="139"/>
      <c r="AD396" s="134"/>
      <c r="AE396" s="203"/>
      <c r="AF396" s="139"/>
      <c r="AG396" s="175"/>
      <c r="AH396" s="135"/>
      <c r="AI396" s="139"/>
      <c r="AK396" s="139"/>
      <c r="AN396" s="140"/>
      <c r="AO396" s="139"/>
      <c r="AP396" s="140"/>
      <c r="AQ396" s="176"/>
      <c r="AR396" s="176"/>
      <c r="AS396" s="176"/>
      <c r="AT396" s="139"/>
      <c r="AU396" s="139"/>
      <c r="AV396" s="140"/>
      <c r="AW396" s="140"/>
      <c r="AY396" s="140"/>
      <c r="AZ396" s="139"/>
      <c r="BH396" s="139"/>
      <c r="BI396" s="177"/>
      <c r="BJ396" s="135"/>
      <c r="BK396" s="140"/>
      <c r="BP396" s="178"/>
      <c r="BR396" s="179"/>
    </row>
    <row r="397" spans="1:85" ht="19.5" customHeight="1">
      <c r="G397" s="207"/>
      <c r="T397" s="141" t="s">
        <v>406</v>
      </c>
    </row>
    <row r="398" spans="1:85" ht="19.5" customHeight="1">
      <c r="G398" s="207"/>
      <c r="T398" s="53" t="s">
        <v>406</v>
      </c>
    </row>
    <row r="399" spans="1:85" ht="19.5" customHeight="1">
      <c r="G399" s="207"/>
      <c r="T399" s="53" t="s">
        <v>406</v>
      </c>
    </row>
    <row r="400" spans="1:85" ht="19.5" customHeight="1">
      <c r="G400" s="207"/>
      <c r="T400" s="53" t="s">
        <v>406</v>
      </c>
    </row>
    <row r="401" spans="7:20" ht="0" hidden="1" customHeight="1">
      <c r="G401" s="207"/>
      <c r="T401" s="53" t="s">
        <v>406</v>
      </c>
    </row>
    <row r="402" spans="7:20" ht="0" hidden="1" customHeight="1">
      <c r="T402" s="53" t="s">
        <v>406</v>
      </c>
    </row>
    <row r="403" spans="7:20" ht="0" hidden="1" customHeight="1">
      <c r="T403" s="53" t="s">
        <v>406</v>
      </c>
    </row>
    <row r="404" spans="7:20" ht="0" hidden="1" customHeight="1">
      <c r="T404" s="53" t="s">
        <v>406</v>
      </c>
    </row>
    <row r="405" spans="7:20" ht="0" hidden="1" customHeight="1">
      <c r="T405" s="53" t="s">
        <v>406</v>
      </c>
    </row>
    <row r="1048536" spans="25:43" ht="12" hidden="1" customHeight="1"/>
    <row r="1048537" spans="25:43" ht="12" hidden="1" customHeight="1"/>
    <row r="1048538" spans="25:43" ht="14.25" hidden="1"/>
    <row r="1048539" spans="25:43" ht="14.25" hidden="1"/>
    <row r="1048540" spans="25:43" ht="15" hidden="1" customHeight="1">
      <c r="Y1048540" s="66"/>
      <c r="AB1048540" s="66"/>
      <c r="AC1048540" s="76"/>
      <c r="AQ1048540" s="68"/>
    </row>
  </sheetData>
  <autoFilter ref="A1:CJ1" xr:uid="{41B1E039-BE47-40B5-BC32-AC1A9CD74147}"/>
  <dataConsolidate/>
  <conditionalFormatting sqref="B61:B62">
    <cfRule type="duplicateValues" dxfId="110" priority="124"/>
  </conditionalFormatting>
  <conditionalFormatting sqref="B63:B69">
    <cfRule type="duplicateValues" dxfId="109" priority="123"/>
  </conditionalFormatting>
  <conditionalFormatting sqref="B70">
    <cfRule type="duplicateValues" dxfId="108" priority="122"/>
  </conditionalFormatting>
  <conditionalFormatting sqref="B71:B88">
    <cfRule type="duplicateValues" dxfId="107" priority="121"/>
  </conditionalFormatting>
  <conditionalFormatting sqref="B89:B116">
    <cfRule type="duplicateValues" dxfId="106" priority="118"/>
  </conditionalFormatting>
  <conditionalFormatting sqref="B117:B141">
    <cfRule type="duplicateValues" dxfId="105" priority="113"/>
  </conditionalFormatting>
  <conditionalFormatting sqref="B142">
    <cfRule type="duplicateValues" dxfId="104" priority="110"/>
  </conditionalFormatting>
  <conditionalFormatting sqref="B143">
    <cfRule type="duplicateValues" dxfId="103" priority="109"/>
  </conditionalFormatting>
  <conditionalFormatting sqref="B144">
    <cfRule type="duplicateValues" dxfId="102" priority="108"/>
  </conditionalFormatting>
  <conditionalFormatting sqref="B166 B145">
    <cfRule type="duplicateValues" dxfId="101" priority="106"/>
  </conditionalFormatting>
  <conditionalFormatting sqref="B146:B148">
    <cfRule type="duplicateValues" dxfId="100" priority="103"/>
  </conditionalFormatting>
  <conditionalFormatting sqref="B149:B150">
    <cfRule type="duplicateValues" dxfId="99" priority="102"/>
  </conditionalFormatting>
  <conditionalFormatting sqref="B151">
    <cfRule type="duplicateValues" dxfId="98" priority="101"/>
  </conditionalFormatting>
  <conditionalFormatting sqref="B153:B160">
    <cfRule type="duplicateValues" dxfId="97" priority="98"/>
  </conditionalFormatting>
  <conditionalFormatting sqref="B161:B163">
    <cfRule type="duplicateValues" dxfId="96" priority="97"/>
  </conditionalFormatting>
  <conditionalFormatting sqref="B152">
    <cfRule type="duplicateValues" dxfId="95" priority="317"/>
  </conditionalFormatting>
  <conditionalFormatting sqref="B164:B165">
    <cfRule type="duplicateValues" dxfId="94" priority="95"/>
  </conditionalFormatting>
  <conditionalFormatting sqref="B167:B171">
    <cfRule type="duplicateValues" dxfId="93" priority="87"/>
  </conditionalFormatting>
  <conditionalFormatting sqref="B339:B367">
    <cfRule type="duplicateValues" dxfId="92" priority="320"/>
  </conditionalFormatting>
  <conditionalFormatting sqref="B397:B1048576 B387:B388 B1:B384">
    <cfRule type="duplicateValues" dxfId="91" priority="342"/>
  </conditionalFormatting>
  <conditionalFormatting sqref="B276:B338">
    <cfRule type="duplicateValues" dxfId="90" priority="537"/>
  </conditionalFormatting>
  <conditionalFormatting sqref="B368:B379">
    <cfRule type="duplicateValues" dxfId="89" priority="58"/>
  </conditionalFormatting>
  <conditionalFormatting sqref="BA241:BC241">
    <cfRule type="duplicateValues" dxfId="88" priority="33"/>
  </conditionalFormatting>
  <conditionalFormatting sqref="BA285:BC285">
    <cfRule type="duplicateValues" dxfId="87" priority="31"/>
  </conditionalFormatting>
  <conditionalFormatting sqref="BC351">
    <cfRule type="duplicateValues" dxfId="86" priority="30"/>
  </conditionalFormatting>
  <conditionalFormatting sqref="BA351:BB351">
    <cfRule type="duplicateValues" dxfId="85" priority="29"/>
  </conditionalFormatting>
  <conditionalFormatting sqref="I378">
    <cfRule type="duplicateValues" dxfId="84" priority="24"/>
  </conditionalFormatting>
  <conditionalFormatting sqref="B385:B386">
    <cfRule type="duplicateValues" dxfId="83" priority="2"/>
  </conditionalFormatting>
  <conditionalFormatting sqref="BA354:BB354">
    <cfRule type="duplicateValues" dxfId="82" priority="1"/>
  </conditionalFormatting>
  <dataValidations count="2">
    <dataValidation allowBlank="1" showInputMessage="1" showErrorMessage="1" sqref="AD1:AE1 Z1 AD3:AE27 Z3:Z27 Z29:Z42 AE36:AE40 AD43:AE44 Z44:Z76 AD46:AE66 AD68:AE76 Z78:Z84 AD78:AE84 Z86:Z89 AD86:AE89 Z91:Z107 AD91:AE99 AD101:AE107 Z109:Z119 AD109:AE119 Z121:Z123 AD121:AE123 AD125:AE127 Z125:Z127 AD131:AE148 AD150:AE163 Z130:Z170 AD165:AD167 AE165 AE167 AD168:AE170 Z276:Z277 AD276:AE277 Z279:Z297 AD279:AE284 AD286:AE297 Z299 AD299:AE299 AD380:AE380 AD365:AE369 Z358:Z363 AD362:AE363 AD358:AE360 Z356 AD356:AE356 Z350:Z352 AD350:AE352 AD338:AE348 Z338:Z348 Z327 AD327:AE327 Z330:Z334 AD330:AE334 AD371:AE371 Z371 AD243:AE243 Z243 Z375 AD375:AE375 Z377:Z378 AD378:AE378 Z380 Z365:Z366 Z368:Z369 Z382:Z396 AD382:AE383 AD384:AD396 AD29:AD42 AE29:AE34 AE389 AE391 AE394:AE396" xr:uid="{B4064222-B477-4513-A443-7E9A88083020}"/>
    <dataValidation type="list" allowBlank="1" showInputMessage="1" showErrorMessage="1" sqref="Q172 Q243" xr:uid="{5DEEE43A-6603-47A1-8470-EFD1D629FE6C}">
      <formula1>#N/A</formula1>
    </dataValidation>
  </dataValidations>
  <hyperlinks>
    <hyperlink ref="AD393" r:id="rId1" xr:uid="{F8C1729B-8D7B-4ABA-AE67-88D36D135E88}"/>
    <hyperlink ref="AD392" r:id="rId2" xr:uid="{A0C94DD1-7768-4A82-8536-0D7841274CE3}"/>
    <hyperlink ref="AD391" r:id="rId3" xr:uid="{9559278F-3DE8-4705-A00D-30D9F609D817}"/>
    <hyperlink ref="AD236" r:id="rId4" xr:uid="{3F19B0D4-6A2D-4E10-B876-35F269FB8631}"/>
    <hyperlink ref="AD390" r:id="rId5" xr:uid="{0618F5FC-5C9D-42AE-A85D-769679CE76C1}"/>
    <hyperlink ref="AD354" r:id="rId6" xr:uid="{83AD56BC-F75B-4089-9256-926FB69C29E9}"/>
    <hyperlink ref="AD35" r:id="rId7" xr:uid="{9A585AD1-A475-489E-8DB2-E2BA521B6AF2}"/>
    <hyperlink ref="AD389" r:id="rId8" xr:uid="{E5402D40-BFFC-499C-B663-536A929CC249}"/>
    <hyperlink ref="AD388" r:id="rId9" xr:uid="{B12FBAD0-9C44-4D6B-8844-E3C519A42030}"/>
    <hyperlink ref="AD387" r:id="rId10" xr:uid="{C9C8B132-2D67-4953-BF7C-5AC075D5BDE9}"/>
    <hyperlink ref="AD386" r:id="rId11" xr:uid="{97589371-47D1-48AA-B0BD-9DD5811E0577}"/>
    <hyperlink ref="AD385" r:id="rId12" xr:uid="{E7F439F8-0FB8-4066-9319-80164C851F57}"/>
    <hyperlink ref="AD384" r:id="rId13" xr:uid="{CE178FEC-7224-4941-AAA0-D8D7A105F14E}"/>
    <hyperlink ref="AD383" r:id="rId14" xr:uid="{07F988DE-1ED9-4EB0-BAB7-E34ABC547C62}"/>
    <hyperlink ref="AD382" r:id="rId15" xr:uid="{11EB14C5-7D5F-452E-8678-E72AF2366667}"/>
    <hyperlink ref="AD381" r:id="rId16" xr:uid="{3348697C-26AB-4A70-98C4-937A06CCB6C3}"/>
    <hyperlink ref="AD235" r:id="rId17" xr:uid="{A2A3FC0B-E0CC-45C6-94A9-F8A4F66C1D8E}"/>
    <hyperlink ref="AD367" r:id="rId18" xr:uid="{7A09C41A-C35A-4BFD-8467-78DD134F9B0A}"/>
    <hyperlink ref="AD380" r:id="rId19" xr:uid="{BD9165CA-CC0D-4928-8DC2-EA7DED1F0003}"/>
    <hyperlink ref="AD379" r:id="rId20" xr:uid="{457BE4A0-6D30-40B2-B8C5-21C8A0D27B93}"/>
    <hyperlink ref="AD378" r:id="rId21" xr:uid="{1DA51422-0F5F-474D-9685-00EC73F2047D}"/>
    <hyperlink ref="AD376" r:id="rId22" xr:uid="{94CA8AF8-EAC1-4D30-B34B-7FA4B392AA10}"/>
    <hyperlink ref="AD375" r:id="rId23" xr:uid="{DF519759-CEEA-4A9E-B969-87F0B907395F}"/>
    <hyperlink ref="AD374" r:id="rId24" xr:uid="{9B0AEA4A-FD29-452B-B318-5202A97C50EA}"/>
    <hyperlink ref="AD373" r:id="rId25" xr:uid="{EABD30C7-D2A7-482A-B3FD-0BA6381B42E1}"/>
    <hyperlink ref="AD372" r:id="rId26" xr:uid="{ECA4C38B-ED5C-4A6F-9874-57CC229BB35A}"/>
    <hyperlink ref="AD371" r:id="rId27" xr:uid="{5B576989-3758-43AA-A5C4-671F75F9ED42}"/>
    <hyperlink ref="AD370" r:id="rId28" xr:uid="{E4B75FB4-0D3A-4F10-A0A4-C2DB430F6963}"/>
    <hyperlink ref="AD369" r:id="rId29" xr:uid="{9E0E0C68-EBA2-4316-86EB-0F038EB21CC2}"/>
    <hyperlink ref="AD368" r:id="rId30" xr:uid="{C6E13FA5-DBD6-4DAF-A245-01AC68843490}"/>
    <hyperlink ref="AD196" r:id="rId31" xr:uid="{CD89C66A-0337-466A-84DA-6D57933ACF7A}"/>
    <hyperlink ref="AD337" r:id="rId32" xr:uid="{93349FE7-3549-494A-8700-870E63BB9AF8}"/>
    <hyperlink ref="AD336" r:id="rId33" xr:uid="{BF76D807-468D-45E7-AABA-8A5661C9F904}"/>
    <hyperlink ref="AD275" r:id="rId34" xr:uid="{3851E189-C4C0-488E-ACB3-19D50140884A}"/>
    <hyperlink ref="AD274" r:id="rId35" xr:uid="{7716D0DD-B1CF-4327-8A4C-7BDC30D8BBF8}"/>
    <hyperlink ref="AD273" r:id="rId36" xr:uid="{46187CBA-D81B-4F94-BE74-4DC83BC7824D}"/>
    <hyperlink ref="AD272" r:id="rId37" xr:uid="{7E429320-41D1-4FFB-8AA6-991253BCA40C}"/>
    <hyperlink ref="AD271" r:id="rId38" xr:uid="{E7AC88E1-3F1D-4A95-B29A-5C8A24307C1E}"/>
    <hyperlink ref="AD270" r:id="rId39" xr:uid="{7016E235-1A0A-41C3-983F-F996B2433FC1}"/>
    <hyperlink ref="AD269" r:id="rId40" xr:uid="{9938541A-9DA0-494F-9E6E-8E6CC4DB19E1}"/>
    <hyperlink ref="AD268" r:id="rId41" xr:uid="{BA16BA0D-E78F-43D3-AF28-7F3F7EED54EB}"/>
    <hyperlink ref="AD267" r:id="rId42" xr:uid="{E1C1814D-9A0A-4755-ACD9-2B4BE0D062FE}"/>
    <hyperlink ref="AD266" r:id="rId43" xr:uid="{955F0059-620E-4C94-8BE2-6EF1C2C0FBB3}"/>
    <hyperlink ref="AD265" r:id="rId44" xr:uid="{7CA8333A-EA17-4C6D-B2BA-B28AA61A8514}"/>
    <hyperlink ref="AD263" r:id="rId45" xr:uid="{5F2AA116-77C6-4C52-ADB9-50CC7DEAB32D}"/>
    <hyperlink ref="AD262" r:id="rId46" xr:uid="{EB8E794D-82EC-4C70-90AF-E8B64DBEA1FC}"/>
    <hyperlink ref="AD261" r:id="rId47" xr:uid="{BA4EFDC9-9160-4F9B-AD62-99A00A151D86}"/>
    <hyperlink ref="AD260" r:id="rId48" xr:uid="{49BFEDEF-7405-403D-9411-FB65F653B7C8}"/>
    <hyperlink ref="AD259" r:id="rId49" xr:uid="{23D6E4B1-FD99-4CA3-A419-053FFE73088C}"/>
    <hyperlink ref="AD258" r:id="rId50" xr:uid="{77D8ADC3-36A5-48C1-B82F-314AA2FA0E24}"/>
    <hyperlink ref="AD257" r:id="rId51" xr:uid="{16CB7B34-1966-489E-8055-49045879F01A}"/>
    <hyperlink ref="AD256" r:id="rId52" xr:uid="{8B04D2E3-E66F-4155-993F-F3E05CEE3319}"/>
    <hyperlink ref="AD255" r:id="rId53" xr:uid="{9F16F755-1292-4CD0-83BD-A1FAB4D55B4E}"/>
    <hyperlink ref="AD254" r:id="rId54" xr:uid="{FBD73808-DDB5-43DF-A1F9-B9D1CF1A553C}"/>
    <hyperlink ref="AD253" r:id="rId55" xr:uid="{E17E771A-4E3D-4698-8982-89A25F1CA5E7}"/>
    <hyperlink ref="AD252" r:id="rId56" xr:uid="{6AB7A77C-4342-46CE-8133-2156CBA218E1}"/>
    <hyperlink ref="AD251" r:id="rId57" xr:uid="{27F2B816-ADED-4B2F-92B6-1D53300409B8}"/>
    <hyperlink ref="AD250" r:id="rId58" xr:uid="{41AA74E4-9A6E-407F-B995-E7E3E4D5727E}"/>
    <hyperlink ref="AD249" r:id="rId59" xr:uid="{58D6A007-349F-4496-B559-65740AF1CD0A}"/>
    <hyperlink ref="AD248" r:id="rId60" xr:uid="{4B26D8E6-F4FB-493B-A69B-9ED32ECA4848}"/>
    <hyperlink ref="AD247" r:id="rId61" xr:uid="{D51011F8-C817-4A15-8FA5-8B489ADB6FDF}"/>
    <hyperlink ref="AD246" r:id="rId62" xr:uid="{753BBE92-2770-4F96-A081-4FE1C08C76C5}"/>
    <hyperlink ref="AD245" r:id="rId63" xr:uid="{8B58652D-80EA-46CB-9C19-A637ABCD5BE5}"/>
    <hyperlink ref="AD244" r:id="rId64" xr:uid="{943CC6F6-FC95-4572-BCD1-D275BC36D1EF}"/>
    <hyperlink ref="AD242" r:id="rId65" xr:uid="{59496C39-5F9E-4B43-A1A9-46E2D9CE8990}"/>
    <hyperlink ref="AD240" r:id="rId66" xr:uid="{0B862C49-B419-4CC8-A89A-C62EA8E1B2CC}"/>
    <hyperlink ref="AD239" r:id="rId67" xr:uid="{A09D2170-73F7-467F-B466-26A7DAF01EDC}"/>
    <hyperlink ref="AD238" r:id="rId68" xr:uid="{06B853D2-3F08-43A3-9D4B-F81F048A12B1}"/>
    <hyperlink ref="AD237" r:id="rId69" xr:uid="{CD6793B2-0D57-4DFA-9F16-9186EDFE9166}"/>
    <hyperlink ref="AD234" r:id="rId70" xr:uid="{4DBE5C60-D123-4A0F-ACC9-16C5E750943E}"/>
    <hyperlink ref="AD233" r:id="rId71" xr:uid="{971B9144-A742-4A2E-B07C-EC639CC591ED}"/>
    <hyperlink ref="AD232" r:id="rId72" xr:uid="{9B81626B-2DA8-4CD6-95D8-CEEEFD28AE3F}"/>
    <hyperlink ref="AD230" r:id="rId73" xr:uid="{7E6567E3-8310-455D-9F4E-7D5B4FB0BEF3}"/>
    <hyperlink ref="AD229" r:id="rId74" xr:uid="{5890129B-D9E4-4E63-B09A-0ACE5649212F}"/>
    <hyperlink ref="AD227" r:id="rId75" xr:uid="{255F9DAE-71D7-4824-98F3-478728308DE0}"/>
    <hyperlink ref="AD226" r:id="rId76" xr:uid="{C1509C6F-43BC-42E4-A0E5-09133D53C5FD}"/>
    <hyperlink ref="AD225" r:id="rId77" xr:uid="{BB5D3ADC-3477-4855-BE1B-C7E9B487D0C8}"/>
    <hyperlink ref="AD224" r:id="rId78" xr:uid="{520E9E6C-28F2-4401-B45B-5693F88E5E65}"/>
    <hyperlink ref="AD223" r:id="rId79" xr:uid="{497B0F3B-75CC-4F96-BEDC-83AA00285FE8}"/>
    <hyperlink ref="AD222" r:id="rId80" xr:uid="{F6EDF49E-08EE-45E4-8457-7D8EA509C11F}"/>
    <hyperlink ref="AD220" r:id="rId81" xr:uid="{54B7F02C-5942-43DF-BB87-15670E3B2ED4}"/>
    <hyperlink ref="AD219" r:id="rId82" xr:uid="{0FD8C2ED-3643-45D5-86F0-58E337C1F598}"/>
    <hyperlink ref="AD217" r:id="rId83" xr:uid="{6059C4A7-5011-4825-9393-37EA6A3CAF15}"/>
    <hyperlink ref="AD216" r:id="rId84" xr:uid="{72B63BB3-27AB-431E-9F00-80AB510571F4}"/>
    <hyperlink ref="AD215" r:id="rId85" xr:uid="{E7D802AA-306A-4B0B-B21C-51752901ADFD}"/>
    <hyperlink ref="AD214" r:id="rId86" xr:uid="{9288B7FC-8026-4298-9D37-809D6F744BA0}"/>
    <hyperlink ref="AD213" r:id="rId87" xr:uid="{A5091B6A-143E-423C-ACED-3C6DD38BF828}"/>
    <hyperlink ref="AD212" r:id="rId88" xr:uid="{8C59168A-31E4-494A-AE6B-04BED28ED142}"/>
    <hyperlink ref="AD211" r:id="rId89" xr:uid="{A9F545BA-2938-4492-9909-317EB7E3C6BF}"/>
    <hyperlink ref="AD210" r:id="rId90" xr:uid="{37E56AB3-C4B3-4E8D-8BBC-D43A90559F3C}"/>
    <hyperlink ref="AD209" r:id="rId91" xr:uid="{3FAE6BB5-AE54-4DBD-9C77-7C4E042103A6}"/>
    <hyperlink ref="AD208" r:id="rId92" xr:uid="{486B01F3-1472-4275-85D5-0C98A7D954C8}"/>
    <hyperlink ref="AD207" r:id="rId93" xr:uid="{5321B043-45F5-499A-9D94-AB380E7918C0}"/>
    <hyperlink ref="AD206" r:id="rId94" xr:uid="{DE79643F-91ED-4982-B475-2FBC8CCE5C26}"/>
    <hyperlink ref="AD205" r:id="rId95" xr:uid="{E45EF9E2-BB06-460E-95E9-A0607E23EEAE}"/>
    <hyperlink ref="AD204" r:id="rId96" xr:uid="{2030F25C-F189-4C40-84B8-B908846835A2}"/>
    <hyperlink ref="AD203" r:id="rId97" xr:uid="{6F273A6A-F7E9-402B-B239-EC00E6918F3A}"/>
    <hyperlink ref="AD202" r:id="rId98" xr:uid="{9542603F-C94E-4033-B111-6F5A4AA4BEC4}"/>
    <hyperlink ref="AD201" r:id="rId99" xr:uid="{35D1E149-8D77-4E85-94B6-ADE24DF86780}"/>
    <hyperlink ref="AD200" r:id="rId100" xr:uid="{6E9D2B93-E00F-40EA-88D7-D6CDDC2952FF}"/>
    <hyperlink ref="AD199" r:id="rId101" xr:uid="{C0FEC6CD-D4C4-4EA0-B53E-89118DB06DC7}"/>
    <hyperlink ref="AD198" r:id="rId102" xr:uid="{817E79F7-8528-45C0-B405-2653864FEFA0}"/>
    <hyperlink ref="AD197" r:id="rId103" xr:uid="{17F20699-BE1B-404E-8CA9-1C78AF32444C}"/>
    <hyperlink ref="AD195" r:id="rId104" xr:uid="{F82EE884-E9A2-451D-9387-5158EDA99AE1}"/>
    <hyperlink ref="AD194" r:id="rId105" xr:uid="{743091AD-A82E-4F57-9105-94D815C3884A}"/>
    <hyperlink ref="AD193" r:id="rId106" xr:uid="{65BF60C6-5CE1-4D7C-AEBD-1F902E53CA09}"/>
    <hyperlink ref="AD192" r:id="rId107" xr:uid="{72B64050-5948-4265-A4E5-C127381761FF}"/>
    <hyperlink ref="AD191" r:id="rId108" xr:uid="{51ACB5A0-CC82-4DF6-90C5-FCDFCA9E0881}"/>
    <hyperlink ref="AD190" r:id="rId109" xr:uid="{445903FB-FDF6-4FC8-82D7-4E1D32617B8E}"/>
    <hyperlink ref="AD189" r:id="rId110" xr:uid="{3A476CBA-9627-4D43-8004-A9DBFCF1E04D}"/>
    <hyperlink ref="AD188" r:id="rId111" xr:uid="{D44D27DE-5B07-4579-AC89-A897D0E3D14B}"/>
    <hyperlink ref="AD187" r:id="rId112" xr:uid="{51D6BCB9-56D1-4137-8673-004714670E1B}"/>
    <hyperlink ref="AD186" r:id="rId113" xr:uid="{71CC3B6C-7166-401A-8CCC-802CBF00027E}"/>
    <hyperlink ref="AD185" r:id="rId114" xr:uid="{ACC343F1-1FCF-48F9-BDD5-485150419AF6}"/>
    <hyperlink ref="AD184" r:id="rId115" xr:uid="{D468034D-D88B-4D21-8E2E-DA9330900637}"/>
    <hyperlink ref="AD183" r:id="rId116" xr:uid="{579D178F-DC91-4D26-9BD0-1D44BB5A36F8}"/>
    <hyperlink ref="AD182" r:id="rId117" xr:uid="{286EB9AC-6452-4B31-BD5A-440462AC36C7}"/>
    <hyperlink ref="AD181" r:id="rId118" xr:uid="{73168319-1229-4F5E-909F-4CC8CE510068}"/>
    <hyperlink ref="AD180" r:id="rId119" xr:uid="{A1ED768C-D352-4610-A5A5-E6C90E19E787}"/>
    <hyperlink ref="AD179" r:id="rId120" xr:uid="{1448D60A-62B2-4D43-A559-A791C3851E68}"/>
    <hyperlink ref="AD178" r:id="rId121" xr:uid="{5DFE598F-34FD-4671-92EC-60A2F013FE80}"/>
    <hyperlink ref="AD177" r:id="rId122" xr:uid="{75ACC1F7-D200-4EE6-A2DE-3232D54E1FEC}"/>
    <hyperlink ref="AD176" r:id="rId123" xr:uid="{E877CE03-A92F-46B5-A189-31B922D45D93}"/>
    <hyperlink ref="AD175" r:id="rId124" xr:uid="{C71E9A59-B6F5-4879-9A99-43488905E582}"/>
    <hyperlink ref="AD174" r:id="rId125" xr:uid="{22B5FB05-51B1-4F9D-A366-A92DFB038466}"/>
    <hyperlink ref="AD173" r:id="rId126" xr:uid="{7EA2F25E-D378-4D5F-8758-F6369E05CAD6}"/>
    <hyperlink ref="AD172" r:id="rId127" xr:uid="{39C89023-DC42-40DC-86DD-F969F7E0EF55}"/>
    <hyperlink ref="AD329" r:id="rId128" xr:uid="{058703F3-1951-4A80-B1DB-D9B536E8A03D}"/>
    <hyperlink ref="AD333" r:id="rId129" xr:uid="{979DB7D2-BE59-44B0-92F7-3C67FEC29509}"/>
    <hyperlink ref="AD332" r:id="rId130" xr:uid="{067A5157-FF95-45DA-98F8-2B6785D0B24B}"/>
    <hyperlink ref="AD331" r:id="rId131" xr:uid="{63AB1583-6347-42A1-8C67-78679DD777B5}"/>
    <hyperlink ref="AD330" r:id="rId132" xr:uid="{637364DD-BB3C-49A8-936C-C063E49B940C}"/>
    <hyperlink ref="AD327" r:id="rId133" xr:uid="{AEE4E179-5027-4793-898F-66AAE4A54401}"/>
    <hyperlink ref="AD338" r:id="rId134" xr:uid="{00DDB1A3-6954-479C-8E13-4427DFBC1628}"/>
    <hyperlink ref="AD339" r:id="rId135" xr:uid="{0BC4C03E-9D82-421A-B9E5-1F5AAB2C2834}"/>
    <hyperlink ref="AD340" r:id="rId136" xr:uid="{03B0ABA2-392B-48C1-8D17-42A3942EB10B}"/>
    <hyperlink ref="AD341" r:id="rId137" xr:uid="{E0D6493D-4BAF-4393-B2A7-BC68315B7E5E}"/>
    <hyperlink ref="AD342" r:id="rId138" xr:uid="{9B1D97BF-C38F-44BA-8B7A-24B9A12B902B}"/>
    <hyperlink ref="AD343" r:id="rId139" xr:uid="{77BB518D-2DE0-42B0-BE2A-42FF41CA0352}"/>
    <hyperlink ref="AD344" r:id="rId140" xr:uid="{225A4E53-C049-40D5-BAC9-D44351765831}"/>
    <hyperlink ref="AD345" r:id="rId141" xr:uid="{E517DDC1-DEF4-4577-98C4-D04DE4BC146E}"/>
    <hyperlink ref="AD346" r:id="rId142" xr:uid="{02062919-3120-48D7-B2E8-0FB46A02C891}"/>
    <hyperlink ref="AD347" r:id="rId143" xr:uid="{7BBB1EE6-98E4-4C6B-88D8-DE4FF48C0ACE}"/>
    <hyperlink ref="AD348" r:id="rId144" xr:uid="{B003E075-2513-4915-888C-7E1BF22B9136}"/>
    <hyperlink ref="AD349" r:id="rId145" xr:uid="{B53E31CE-1882-44BE-AAA1-C019446AB7A2}"/>
    <hyperlink ref="AD350" r:id="rId146" xr:uid="{C24C4675-80DA-4C21-A95B-1376FD9C7B9E}"/>
    <hyperlink ref="AD335" r:id="rId147" xr:uid="{A764C80B-77F6-449C-A449-F30420A44E15}"/>
    <hyperlink ref="AD326" r:id="rId148" xr:uid="{03304EF5-9B29-4336-9DC4-1B9B7B1DD786}"/>
    <hyperlink ref="AD325" r:id="rId149" xr:uid="{CF77C246-17FC-4754-A54B-FC6980D83285}"/>
    <hyperlink ref="AD352" r:id="rId150" xr:uid="{D1D10312-529A-4013-A1F6-F587F863883B}"/>
    <hyperlink ref="AD328" r:id="rId151" xr:uid="{9D2D6FBB-A957-4421-AB1C-D3C94B5CA8E1}"/>
    <hyperlink ref="AD353" r:id="rId152" xr:uid="{2E6D4BCB-88FD-4CA5-AFBE-69F84F1D55FE}"/>
    <hyperlink ref="AD319" r:id="rId153" xr:uid="{FEB59813-619D-4B8B-B971-80BC1ED30CDA}"/>
    <hyperlink ref="AD324" r:id="rId154" xr:uid="{AE09F27C-FE4D-44A5-A754-E07382844501}"/>
    <hyperlink ref="AD355" r:id="rId155" xr:uid="{65ACA906-AB62-4F0D-8EC7-293BD5894E71}"/>
    <hyperlink ref="AD323" r:id="rId156" xr:uid="{4A5617E5-94F8-46D6-B811-915059D0A1D5}"/>
    <hyperlink ref="AD318" r:id="rId157" xr:uid="{B69035C1-34B9-4BA6-A1E8-5B3EB4F08E13}"/>
    <hyperlink ref="AD322" r:id="rId158" xr:uid="{FCAD6419-2C56-449E-A3F9-2B9F38C7228F}"/>
    <hyperlink ref="AD321" r:id="rId159" xr:uid="{051CF0B8-B980-4564-89D6-2BA9ACCD202B}"/>
    <hyperlink ref="AD320" r:id="rId160" xr:uid="{522308BF-0E64-44DB-9028-F3C4150D4D6C}"/>
    <hyperlink ref="AD317" r:id="rId161" xr:uid="{E05C728A-51FD-4104-B529-FF55151423AD}"/>
    <hyperlink ref="AD356" r:id="rId162" xr:uid="{CBCC3ACC-C526-4C18-8023-F2D751AEE157}"/>
    <hyperlink ref="AD316" r:id="rId163" xr:uid="{3C8DC5A5-4E31-44AD-AF5B-48B3D97BBB41}"/>
    <hyperlink ref="AD315" r:id="rId164" xr:uid="{A66A4EB5-1A36-4E17-8CFF-1C35C734829B}"/>
    <hyperlink ref="AD314" r:id="rId165" xr:uid="{652EBB60-2F6E-4BC5-AC0C-BA2A9D63CA4A}"/>
    <hyperlink ref="AD313" r:id="rId166" xr:uid="{D8D43D0B-062D-47AF-85AB-09835165BBC5}"/>
    <hyperlink ref="AD357" r:id="rId167" xr:uid="{93691F8E-E7B7-4CAA-BB36-1B981C11191A}"/>
    <hyperlink ref="AD312" r:id="rId168" xr:uid="{7D93954B-9937-4314-9E82-47BAFFAF31FC}"/>
    <hyperlink ref="AD358" r:id="rId169" xr:uid="{4F70B023-6A09-429A-BE54-E78AC23A864B}"/>
    <hyperlink ref="AD311" r:id="rId170" xr:uid="{F6EA89E2-20C7-403D-94EC-4C649C118842}"/>
    <hyperlink ref="AD359" r:id="rId171" xr:uid="{58AD732F-5EA9-4807-AC50-B6A7E9DA0102}"/>
    <hyperlink ref="AD310" r:id="rId172" xr:uid="{FAC0A1A2-0BBC-4EC0-9599-FD76802D8C5D}"/>
    <hyperlink ref="AD360" r:id="rId173" xr:uid="{7CB2D82E-15BE-471C-A1DA-B5DF9166C9C6}"/>
    <hyperlink ref="AD362" r:id="rId174" xr:uid="{82F4274B-9D61-4C63-AE19-9A03F89A192E}"/>
    <hyperlink ref="AD363" r:id="rId175" xr:uid="{1F8BE148-97E5-4161-92BF-F7DE8A2236C1}"/>
    <hyperlink ref="AD364" r:id="rId176" xr:uid="{3C49A9BD-804D-4151-B0EC-6C233F8DB938}"/>
    <hyperlink ref="AD309" r:id="rId177" xr:uid="{A723054F-0DBB-4516-8F06-E99AAA184523}"/>
    <hyperlink ref="AD365" r:id="rId178" xr:uid="{6B2CC994-C0F8-490B-9068-289795DE3A49}"/>
    <hyperlink ref="AD308" r:id="rId179" xr:uid="{CA0FEEE6-AD63-4F66-B9B7-37EE07C39644}"/>
    <hyperlink ref="AD366" r:id="rId180" xr:uid="{5004C2B2-1955-43CF-BB64-34DA0E1084C8}"/>
    <hyperlink ref="AD307" r:id="rId181" xr:uid="{85E8C377-9CFE-461C-A828-2B49F1C43C34}"/>
    <hyperlink ref="AD306" r:id="rId182" xr:uid="{C6AF830B-7DB8-4696-AF45-A686FBB22476}"/>
    <hyperlink ref="AD305" r:id="rId183" xr:uid="{58A4D577-B7A6-4A12-B42C-53D5F116F4B5}"/>
    <hyperlink ref="AD304" r:id="rId184" xr:uid="{6DAE0DF4-75A6-4682-94B6-28883E361C69}"/>
    <hyperlink ref="AD303" r:id="rId185" xr:uid="{22E5E1E4-CDF6-4F77-9D96-094AF36BB0F4}"/>
    <hyperlink ref="AD302" r:id="rId186" xr:uid="{0A5F38EB-7C1F-4485-A938-0AD5942AA34F}"/>
    <hyperlink ref="AD301" r:id="rId187" xr:uid="{F3879761-F91D-42C9-8C7C-63D4002B58BB}"/>
    <hyperlink ref="AD300" r:id="rId188" xr:uid="{402B174F-94EB-42A9-B455-2F6D11D89CCD}"/>
    <hyperlink ref="AD299" r:id="rId189" xr:uid="{C1BDC4A7-B0BE-4E54-834C-B9C0220E58EF}"/>
    <hyperlink ref="AD298" r:id="rId190" xr:uid="{8BA6B475-72E3-49C4-ACB7-2AF4F6E3CCF1}"/>
    <hyperlink ref="AD297" r:id="rId191" xr:uid="{3B5F8BF0-10E8-4D97-8919-5D3B883C8499}"/>
    <hyperlink ref="AD296" r:id="rId192" xr:uid="{F795346A-D695-4C3B-9BD4-8CC81F544509}"/>
    <hyperlink ref="AD295" r:id="rId193" xr:uid="{512E973C-7CAC-49C0-A9DF-261B16ED0E22}"/>
    <hyperlink ref="AD294" r:id="rId194" xr:uid="{8C45D3E6-899B-4948-AEF3-8A17C5E80F70}"/>
    <hyperlink ref="AD292" r:id="rId195" xr:uid="{68A79D27-0E7C-45E1-8724-8832BFDCD0C2}"/>
    <hyperlink ref="AD291" r:id="rId196" xr:uid="{E1B77FA3-10F2-4750-A94B-8AF7B1AF76D5}"/>
    <hyperlink ref="AD290" r:id="rId197" xr:uid="{483E6688-369D-4590-85B2-AC33DE822EB3}"/>
    <hyperlink ref="AD289" r:id="rId198" xr:uid="{8983AFE4-73BA-48EA-9C8D-0581B994E86F}"/>
    <hyperlink ref="AD288" r:id="rId199" xr:uid="{2FA074B6-2847-4554-8DAC-F6520C673B5A}"/>
    <hyperlink ref="AD287" r:id="rId200" xr:uid="{CC5CC5F7-9A60-4476-B076-18EDD7D995C8}"/>
    <hyperlink ref="AD286" r:id="rId201" xr:uid="{37E70D22-B577-457D-8A56-8BEEDCB13DAD}"/>
    <hyperlink ref="AD284" r:id="rId202" xr:uid="{7FACCDC1-D025-4D79-A244-553AF0972FF5}"/>
    <hyperlink ref="AD283" r:id="rId203" xr:uid="{900CAB8E-F7AB-4D46-93B4-FF6953B4A11F}"/>
    <hyperlink ref="AD282" r:id="rId204" xr:uid="{BBA2F401-B147-47E5-AE38-BD15F8B1D491}"/>
    <hyperlink ref="AD281" r:id="rId205" xr:uid="{1561AF5F-FB3F-4C05-ACF5-40B872F67165}"/>
    <hyperlink ref="AD280" r:id="rId206" xr:uid="{CE006BA6-7BF1-43AB-AAA6-B1F10C57742D}"/>
    <hyperlink ref="AD279" r:id="rId207" xr:uid="{47610F17-EB1E-409B-A84F-729CA94FC994}"/>
    <hyperlink ref="AD278" r:id="rId208" xr:uid="{79CFDD93-31AB-4F75-9741-C15883788D30}"/>
    <hyperlink ref="AD277" r:id="rId209" xr:uid="{95005353-AC6B-4247-A973-961821519A4C}"/>
    <hyperlink ref="AD171" r:id="rId210" xr:uid="{67DB51AE-16D5-429D-B5CF-2C5B6AACED3A}"/>
    <hyperlink ref="AD170" r:id="rId211" xr:uid="{A1242F34-B9CF-4C4D-98B3-05484AE3F989}"/>
    <hyperlink ref="AD169" r:id="rId212" xr:uid="{64B3A410-2A47-471C-986E-53BADAB745D4}"/>
    <hyperlink ref="AD168" r:id="rId213" xr:uid="{B41FC87D-D22B-43F3-ACA2-8CEB5DB8DC58}"/>
    <hyperlink ref="AD167" r:id="rId214" xr:uid="{9DC98D01-FC17-4FAB-AEF7-FCE2BB9CF158}"/>
    <hyperlink ref="AD166" r:id="rId215" xr:uid="{0AC0E79F-2711-4DF8-A336-720B79420F56}"/>
    <hyperlink ref="AD161" r:id="rId216" xr:uid="{C89018F7-C305-4D61-A942-FD30033BF2BB}"/>
    <hyperlink ref="AD164" r:id="rId217" xr:uid="{F2BCE030-F88D-4696-9AE2-5C6933F007B5}"/>
    <hyperlink ref="AD165" r:id="rId218" xr:uid="{53CCEF18-439E-4D24-B063-13CA8DCC8C3D}"/>
    <hyperlink ref="AD163" r:id="rId219" xr:uid="{B8121A4A-5439-484D-9268-CDEF2367CEF4}"/>
    <hyperlink ref="AD162" r:id="rId220" xr:uid="{C006C2D5-3AD7-455B-85E8-984058706BE9}"/>
    <hyperlink ref="AD160" r:id="rId221" xr:uid="{551584FF-8429-40F1-B473-0CF926A5F471}"/>
    <hyperlink ref="AD159" r:id="rId222" xr:uid="{C62DAB37-66D5-4608-B146-8936C4BD0430}"/>
    <hyperlink ref="AD158" r:id="rId223" xr:uid="{F0C9E81D-FEAD-4611-BF3F-1B33E563A5AD}"/>
    <hyperlink ref="AD157" r:id="rId224" xr:uid="{6AACDD3D-8C81-4250-ACFD-098635BE5253}"/>
    <hyperlink ref="AD156" r:id="rId225" xr:uid="{85A5D890-0987-4533-8BDE-2DBDDE1C7F47}"/>
    <hyperlink ref="AD155" r:id="rId226" xr:uid="{D6B31A84-5B55-4676-8711-B5A586911006}"/>
    <hyperlink ref="AD154" r:id="rId227" xr:uid="{9AFA20DB-A89B-400C-BE3D-241443636223}"/>
    <hyperlink ref="AD151" r:id="rId228" xr:uid="{06A064C7-31B5-42DA-AAE1-A4D724CE65A0}"/>
    <hyperlink ref="AD150" r:id="rId229" xr:uid="{C4A76128-FDEE-412B-91FA-476E8AE76799}"/>
    <hyperlink ref="AD149" r:id="rId230" xr:uid="{06A184F8-3A6D-4EA3-8752-47BC71B3504D}"/>
    <hyperlink ref="AD148" r:id="rId231" xr:uid="{298C3E2E-FF47-4D0A-A1C7-9C4B54A2CB2B}"/>
    <hyperlink ref="AD147" r:id="rId232" xr:uid="{D0324DB3-1EE0-4F20-AB49-9CE31120E364}"/>
    <hyperlink ref="AD146" r:id="rId233" xr:uid="{EC00BC68-6C48-4F0F-BFD5-B84CCA909E65}"/>
    <hyperlink ref="AD145" r:id="rId234" xr:uid="{D24A800A-D905-47EC-91DF-96BB3A6072C0}"/>
    <hyperlink ref="AD144" r:id="rId235" xr:uid="{7DF015B7-3BC5-4189-9C27-6C9BA37E283F}"/>
    <hyperlink ref="AD152" r:id="rId236" xr:uid="{35DEE77C-D97A-4AA1-BE7A-3F4645A33722}"/>
    <hyperlink ref="AD143" r:id="rId237" xr:uid="{1E701F54-5006-48B4-A3DB-EB561F30BDC6}"/>
    <hyperlink ref="AD142" r:id="rId238" xr:uid="{A17F2244-561D-4E77-BFCD-0EB229A2CF6E}"/>
    <hyperlink ref="AD141" r:id="rId239" xr:uid="{01F08DC4-69D8-4330-86CF-5AE46181E868}"/>
    <hyperlink ref="AD140" r:id="rId240" xr:uid="{DFC24FC3-BC1E-4684-905A-8EDBA8133308}"/>
    <hyperlink ref="AD139" r:id="rId241" xr:uid="{73BB21B2-09B7-426C-8089-4E3ABD13802A}"/>
    <hyperlink ref="AD138" r:id="rId242" xr:uid="{DD9B10AE-60CD-4DC2-98A8-B8866297B49C}"/>
    <hyperlink ref="AD137" r:id="rId243" xr:uid="{8FE7FE96-C520-4090-B373-FF57AEB0DB23}"/>
    <hyperlink ref="AD136" r:id="rId244" xr:uid="{A91D6825-8E82-4648-9AD7-2179283A524D}"/>
    <hyperlink ref="AD135" r:id="rId245" xr:uid="{7C4F1EA2-9924-4ED0-83E2-9DF0D80A5298}"/>
    <hyperlink ref="AD133" r:id="rId246" xr:uid="{C2A5C1EE-A5CA-414A-B9B1-1F0AB488FFB0}"/>
    <hyperlink ref="AD132" r:id="rId247" xr:uid="{5DE292A2-E3CC-4859-9E9B-1D2FC505FC95}"/>
    <hyperlink ref="AD131" r:id="rId248" xr:uid="{77FEE12C-A9AB-446A-90E4-C57F0B92ACD3}"/>
    <hyperlink ref="AD130" r:id="rId249" xr:uid="{3A8A572A-5D70-48C6-AECF-C652E7B62771}"/>
    <hyperlink ref="AD129" r:id="rId250" xr:uid="{458828C2-1AEB-404C-A0D2-F0756FCE2F98}"/>
    <hyperlink ref="AD128" r:id="rId251" xr:uid="{3F7EA956-B202-458C-9637-45FEECB3A6D2}"/>
    <hyperlink ref="AD127" r:id="rId252" xr:uid="{2B2C17B4-8E36-4563-BD07-058D4B7FC4D2}"/>
    <hyperlink ref="AD126" r:id="rId253" xr:uid="{79F19722-B420-4E42-82FE-477EB43B980D}"/>
    <hyperlink ref="AD125" r:id="rId254" xr:uid="{7BC2B737-98A5-42EB-90F9-5AD437D2EAC7}"/>
    <hyperlink ref="AD124" r:id="rId255" xr:uid="{E3E5DF4B-6031-46B6-A555-2154EA314145}"/>
    <hyperlink ref="AD123" r:id="rId256" xr:uid="{FE3B6DB6-0E51-48AF-94B2-F365392BDBCA}"/>
    <hyperlink ref="AD121" r:id="rId257" xr:uid="{70FEEF4A-3D42-4026-A7EE-CA0DF4F0F4AD}"/>
    <hyperlink ref="AD122" r:id="rId258" xr:uid="{24743403-C280-40EB-9F3C-83AF44FA22ED}"/>
    <hyperlink ref="AD120" r:id="rId259" xr:uid="{9EB60304-58AF-446E-94D2-783F992F67A9}"/>
    <hyperlink ref="AD119" r:id="rId260" xr:uid="{6D081E15-2DC4-4685-86F8-0364B221B536}"/>
    <hyperlink ref="AD118" r:id="rId261" xr:uid="{A876CA6A-8B86-431B-BBA3-BEA34C3D7194}"/>
    <hyperlink ref="AD117" r:id="rId262" xr:uid="{F8DD9758-2400-4539-BE64-6B506DC45026}"/>
    <hyperlink ref="AD116" r:id="rId263" xr:uid="{397B77D8-B2F1-4E66-AE4F-9D65341CCA23}"/>
    <hyperlink ref="AD115" r:id="rId264" xr:uid="{5EEB4E9C-6797-4758-BB8E-38A040D02CF4}"/>
    <hyperlink ref="AD114" r:id="rId265" xr:uid="{BAD89B88-6A3E-4DBF-8821-F091F91DAD40}"/>
    <hyperlink ref="AD113" r:id="rId266" xr:uid="{DAA9053F-4FE5-4695-BC90-9DFB195B88EC}"/>
    <hyperlink ref="AD112" r:id="rId267" xr:uid="{54FA8B1E-4F99-476A-B33B-ECA614784557}"/>
    <hyperlink ref="AD111" r:id="rId268" xr:uid="{EB7153C1-1AF8-4F34-951C-85F165C6B447}"/>
    <hyperlink ref="AD110" r:id="rId269" xr:uid="{4EC9C8D3-085E-4067-9F58-095F2636988C}"/>
    <hyperlink ref="AD109" r:id="rId270" xr:uid="{E18E4F96-D62D-410A-896D-9FBA904B3D34}"/>
    <hyperlink ref="AD108" r:id="rId271" xr:uid="{032432C5-48DE-4188-8FAE-421B83F85160}"/>
    <hyperlink ref="AD107" r:id="rId272" xr:uid="{4BA54023-8669-43F4-BE43-7B3A7FBE820A}"/>
    <hyperlink ref="AD106" r:id="rId273" xr:uid="{234281A3-E3D7-4D19-B9A9-56D79C457B86}"/>
    <hyperlink ref="AD105" r:id="rId274" xr:uid="{F36FC79E-AEEA-4D1C-9B49-186F88EB02CF}"/>
    <hyperlink ref="AD104" r:id="rId275" xr:uid="{4C993BDD-1F0F-4668-AE7C-FFC7C8A82952}"/>
    <hyperlink ref="AD103" r:id="rId276" xr:uid="{BDE81526-A627-493E-8041-C75844AA3BAA}"/>
    <hyperlink ref="AD102" r:id="rId277" xr:uid="{998D69A1-B9E6-4012-817B-16D4609BBA6A}"/>
    <hyperlink ref="AD101" r:id="rId278" xr:uid="{0BA5E496-1F61-4A4A-9E0D-6BB78D361250}"/>
    <hyperlink ref="AD99" r:id="rId279" xr:uid="{CD6B40E6-E131-4BF9-BEAC-4B1988099F96}"/>
    <hyperlink ref="AD98" r:id="rId280" xr:uid="{0976C8E2-5D89-4CFD-BF89-2C0967CAF2F1}"/>
    <hyperlink ref="AD97" r:id="rId281" xr:uid="{40F213E0-3D00-4412-AB2C-AC6E69D7DF4F}"/>
    <hyperlink ref="AD96" r:id="rId282" xr:uid="{D5B83DED-83B0-4099-B82D-E0327C8DE2D6}"/>
    <hyperlink ref="AD95" r:id="rId283" xr:uid="{2CB6D6D1-9A0C-4669-91AC-6B228088C62F}"/>
    <hyperlink ref="AD94" r:id="rId284" xr:uid="{85769394-13AD-482B-A772-216E15C3A4E3}"/>
    <hyperlink ref="AD93" r:id="rId285" xr:uid="{FB9E8E9A-9A81-40C1-B2A0-547826D35ED4}"/>
    <hyperlink ref="AD92" r:id="rId286" xr:uid="{8CA285DA-7D99-4834-AB5B-3CCE8B999526}"/>
    <hyperlink ref="AD91" r:id="rId287" xr:uid="{5047D241-746C-49B8-B94E-E7B8230A710D}"/>
    <hyperlink ref="AD90" r:id="rId288" xr:uid="{3B6D69B4-CD97-4C75-B3DE-182B547441B8}"/>
    <hyperlink ref="AD89" r:id="rId289" xr:uid="{9BF3D40A-28BC-4C57-B45A-124CDB0C922C}"/>
    <hyperlink ref="AD88" r:id="rId290" xr:uid="{6647DE62-97AD-463B-8742-5819107D56CC}"/>
    <hyperlink ref="AD87" r:id="rId291" xr:uid="{A71D275D-7BF1-4230-96B1-0BE529C3ED2C}"/>
    <hyperlink ref="AD86" r:id="rId292" xr:uid="{3624EE8E-0750-485C-B5F2-470026500DEB}"/>
    <hyperlink ref="AD85" r:id="rId293" xr:uid="{575EF9EF-19EB-4240-A9F0-2C8E0F9E2D61}"/>
    <hyperlink ref="AD84" r:id="rId294" xr:uid="{DB4A770F-F86C-4208-8D53-1795147557F0}"/>
    <hyperlink ref="AD83" r:id="rId295" xr:uid="{3B8CE202-3899-4E16-96E7-E8CC53EC857B}"/>
    <hyperlink ref="AD82" r:id="rId296" xr:uid="{2FDD2208-88AD-419E-B337-25DDC2AFC1ED}"/>
    <hyperlink ref="AD81" r:id="rId297" xr:uid="{E5DE3158-D950-4BCC-9BCB-855035538904}"/>
    <hyperlink ref="AD80" r:id="rId298" xr:uid="{3A77A5AB-491F-4377-B192-122F2FB7858A}"/>
    <hyperlink ref="AD79" r:id="rId299" xr:uid="{9DDC3747-3317-4F13-8224-814ADDB4CCC8}"/>
    <hyperlink ref="AD78" r:id="rId300" xr:uid="{8D03F793-9E25-4148-9629-E396ED66A3DD}"/>
    <hyperlink ref="AD77" r:id="rId301" xr:uid="{4E9FF131-B4F1-4D22-912A-456772467C6E}"/>
    <hyperlink ref="AD76" r:id="rId302" xr:uid="{BEBC1CDC-D439-42B8-AA0B-F237FF2D4F09}"/>
    <hyperlink ref="AD75" r:id="rId303" xr:uid="{8A12D65A-F843-4577-B210-37B302F19310}"/>
    <hyperlink ref="AD74" r:id="rId304" xr:uid="{B68D0E87-9E4B-4685-974D-923BA416A6BF}"/>
    <hyperlink ref="AD73" r:id="rId305" xr:uid="{977D7582-926E-4DC4-9525-09F0C59E2C6B}"/>
    <hyperlink ref="AD72" r:id="rId306" xr:uid="{C0F57392-2623-4ED4-B7AD-880A615DEE3A}"/>
    <hyperlink ref="AD71" r:id="rId307" xr:uid="{3E37446F-A5BC-40B5-92F0-4A19030BB9C6}"/>
    <hyperlink ref="AD70" r:id="rId308" xr:uid="{64ABCCDE-466E-4E9C-AB5E-25F1EC516A09}"/>
    <hyperlink ref="AD69" r:id="rId309" xr:uid="{73FC1EEE-60DC-442D-9EF8-2D5FC9A185ED}"/>
    <hyperlink ref="AD68" r:id="rId310" xr:uid="{5C3E8DE5-0C37-4F26-A817-CA0130F1FAB0}"/>
    <hyperlink ref="AD67" r:id="rId311" xr:uid="{4EC75327-DB33-4B6F-9A2A-C5B8EACCD316}"/>
    <hyperlink ref="AD66" r:id="rId312" xr:uid="{19F52497-A88A-45C8-B4F5-3251EEDD11E8}"/>
    <hyperlink ref="AD65" r:id="rId313" xr:uid="{B8EFBE69-B329-4B7C-A4A2-95EEE158502C}"/>
    <hyperlink ref="AD64" r:id="rId314" xr:uid="{05074A3F-C052-4F8D-9689-4D3107A14608}"/>
    <hyperlink ref="AD63" r:id="rId315" xr:uid="{8E00A2DD-BA75-4FC7-927A-49C6823B6BAA}"/>
    <hyperlink ref="AD62" r:id="rId316" xr:uid="{0A21C1EB-8833-4849-9FF6-38A1B07CE474}"/>
    <hyperlink ref="AD61" r:id="rId317" xr:uid="{5B3B5E2A-54A5-4193-876B-146097DC34E3}"/>
    <hyperlink ref="AD60" r:id="rId318" xr:uid="{6830FCC4-20C8-42EB-9B08-C8A4B1F8578A}"/>
    <hyperlink ref="AD59" r:id="rId319" xr:uid="{4F683DBC-824F-4D60-9B6E-FDCFAA46AC1A}"/>
    <hyperlink ref="AD58" r:id="rId320" xr:uid="{E86C7F3A-BCE4-4ECF-A2D1-3D6EB6077BA7}"/>
    <hyperlink ref="AD57" r:id="rId321" xr:uid="{450B7D25-5828-41C8-B356-07B5DF0C093E}"/>
    <hyperlink ref="AD56" r:id="rId322" xr:uid="{7D4F0726-F7B1-470C-950F-ADAE8330F4D8}"/>
    <hyperlink ref="AD55" r:id="rId323" xr:uid="{13F4646A-AEB2-415B-9A47-6A72ADDB4B24}"/>
    <hyperlink ref="AD54" r:id="rId324" xr:uid="{432ECA97-22C1-4644-B1A0-68EB6C9FB8B0}"/>
    <hyperlink ref="AD53" r:id="rId325" xr:uid="{EC96314E-0861-422F-8DA3-795830BBBA55}"/>
    <hyperlink ref="AD52" r:id="rId326" xr:uid="{065AE36C-A16F-471F-9302-8326C5BACFF0}"/>
    <hyperlink ref="AD51" r:id="rId327" xr:uid="{A0265AA8-4C49-46B3-854F-603068B97BB6}"/>
    <hyperlink ref="AD50" r:id="rId328" xr:uid="{DE1756C6-B831-4097-BB7C-337D0F0A2614}"/>
    <hyperlink ref="AD49" r:id="rId329" xr:uid="{D74A46FD-C505-4142-8B07-62BBD40B6145}"/>
    <hyperlink ref="AD48" r:id="rId330" xr:uid="{518C48C1-4BBD-4D2E-B842-3651BF117DF6}"/>
    <hyperlink ref="AD47" r:id="rId331" xr:uid="{6BC00788-A8AC-45FA-85CC-5CE541F099C5}"/>
    <hyperlink ref="AD46" r:id="rId332" xr:uid="{5527B0F4-A167-4FA5-812A-E4F901ABBA2A}"/>
    <hyperlink ref="AD44" r:id="rId333" xr:uid="{1F7095BD-591E-4D77-A103-3AEE6C4211E4}"/>
    <hyperlink ref="AD43" r:id="rId334" xr:uid="{0F1E8565-5EB2-4845-BBD4-00DE7C165B50}"/>
    <hyperlink ref="AD42" r:id="rId335" xr:uid="{BB7CEAD1-1614-4DCD-A722-B7E59FD35213}"/>
    <hyperlink ref="AD41" r:id="rId336" xr:uid="{7EA29A62-A19D-48CC-81BE-327278F2C50F}"/>
    <hyperlink ref="AD40" r:id="rId337" xr:uid="{F8C4022A-DE36-4999-87B5-2364FA9B0AAF}"/>
    <hyperlink ref="AD39" r:id="rId338" xr:uid="{B4F16DDA-6557-4112-B962-373E12444005}"/>
    <hyperlink ref="AD38" r:id="rId339" xr:uid="{517629E3-68EE-4F2D-B51E-CB9FE8DD74D2}"/>
    <hyperlink ref="AD37" r:id="rId340" xr:uid="{F5F57DBF-EF02-43E3-BE06-AA8EF2E799BD}"/>
    <hyperlink ref="AD34" r:id="rId341" xr:uid="{A02AC637-5977-46C4-A9FB-A6BCA875648E}"/>
    <hyperlink ref="AD36" r:id="rId342" xr:uid="{A73731F8-B201-4EF8-A62C-6F41034BEA23}"/>
    <hyperlink ref="AD33" r:id="rId343" xr:uid="{48B0FF4D-4554-4A82-B524-4F5D0BC4D003}"/>
    <hyperlink ref="AD32" r:id="rId344" xr:uid="{4721B7C1-ED62-4CB7-9885-2F31DF563A32}"/>
    <hyperlink ref="AD31" r:id="rId345" xr:uid="{1266BF56-41CD-4F0A-93F3-99C465ABC790}"/>
    <hyperlink ref="AD30" r:id="rId346" xr:uid="{0726DE89-627F-4254-84F8-5A9D2BD8F983}"/>
    <hyperlink ref="AD29" r:id="rId347" xr:uid="{DE6461F5-2EE4-4A00-BFAE-E75F5124631F}"/>
    <hyperlink ref="AD27" r:id="rId348" xr:uid="{FAD42E37-161D-4656-B9A6-68510D327FE0}"/>
    <hyperlink ref="AD26" r:id="rId349" xr:uid="{B9041771-BB23-4EF5-BE53-5FF8992E8B4C}"/>
    <hyperlink ref="AD25" r:id="rId350" xr:uid="{F7DC0333-AC95-4F0B-85ED-942E01F643C7}"/>
    <hyperlink ref="AD24" r:id="rId351" xr:uid="{A283C10D-0F9D-451E-87BF-57E8227DE8BF}"/>
    <hyperlink ref="AD23" r:id="rId352" xr:uid="{A974B599-74B7-4CED-98F4-6B89CBC6090D}"/>
    <hyperlink ref="AD22" r:id="rId353" xr:uid="{106BBFE3-90F5-43A1-AA98-16C5C2B5BEAE}"/>
    <hyperlink ref="AD21" r:id="rId354" xr:uid="{87BB8C5F-16E6-458E-91EA-459AF568EBB7}"/>
    <hyperlink ref="AD20" r:id="rId355" xr:uid="{FEA94EB4-6E59-4446-A261-4E047B92DFED}"/>
    <hyperlink ref="AD19" r:id="rId356" xr:uid="{C28846DE-A9C3-4D2C-BC64-D903E2934303}"/>
    <hyperlink ref="AD18" r:id="rId357" xr:uid="{47CC036E-3313-40B0-A79D-51684F36279A}"/>
    <hyperlink ref="AD17" r:id="rId358" xr:uid="{954AA391-AE19-46C2-A4E6-49A819A8A691}"/>
    <hyperlink ref="AD16" r:id="rId359" xr:uid="{63C8D24C-B571-4154-9CD3-0B10029313A0}"/>
    <hyperlink ref="AD15" r:id="rId360" xr:uid="{679F34BE-A4E9-4429-AB92-B4C66C6611FF}"/>
    <hyperlink ref="AD14" r:id="rId361" xr:uid="{FFB46025-19C9-4492-9E42-681E26862DF8}"/>
    <hyperlink ref="AD13" r:id="rId362" xr:uid="{7A1BA294-4779-4A9D-81F8-03C7D657EA24}"/>
    <hyperlink ref="AD12" r:id="rId363" xr:uid="{7A5520AC-1167-42A1-9706-92CDE1137856}"/>
    <hyperlink ref="AD11" r:id="rId364" xr:uid="{6D30C479-228A-45A5-8413-AF2B26726D26}"/>
    <hyperlink ref="AD10" r:id="rId365" xr:uid="{448BBA93-0E22-4C8F-97CB-22663BF5F74A}"/>
    <hyperlink ref="AD9" r:id="rId366" xr:uid="{66AB03A9-AF6B-444F-85D3-CB6EDB115583}"/>
    <hyperlink ref="AD8" r:id="rId367" xr:uid="{039716F6-A290-467F-88E6-CCAAFFE63D3B}"/>
    <hyperlink ref="AD7" r:id="rId368" xr:uid="{ABD4B52D-E055-48CC-A7DC-9DCD6384E5D6}"/>
    <hyperlink ref="AD6" r:id="rId369" xr:uid="{05F9703F-8CC6-45BE-BF65-E522EBAD0610}"/>
    <hyperlink ref="AD5" r:id="rId370" xr:uid="{75E5786A-D622-4989-90CB-9C60DD4D5352}"/>
    <hyperlink ref="AD4" r:id="rId371" xr:uid="{B11D0ECD-CF25-4232-A565-1F764F9F76A0}"/>
    <hyperlink ref="AD3" r:id="rId372" xr:uid="{B7684C50-B936-4E08-B437-3D6FE2E6B57E}"/>
    <hyperlink ref="AD2" r:id="rId373" display="mailto:ANDREACATHERINEBABATIVABARACAL@GMAIL.COM" xr:uid="{F3361620-B90B-45A8-8152-A0288DEB52FA}"/>
  </hyperlinks>
  <pageMargins left="0.7" right="0.7" top="0.75" bottom="0.75" header="0.3" footer="0.3"/>
  <pageSetup orientation="portrait" r:id="rId374"/>
  <ignoredErrors>
    <ignoredError sqref="AL349" evalError="1"/>
  </ignoredErrors>
  <legacyDrawing r:id="rId375"/>
  <extLst>
    <ext xmlns:x14="http://schemas.microsoft.com/office/spreadsheetml/2009/9/main" uri="{78C0D931-6437-407d-A8EE-F0AAD7539E65}">
      <x14:conditionalFormattings>
        <x14:conditionalFormatting xmlns:xm="http://schemas.microsoft.com/office/excel/2006/main">
          <x14:cfRule type="cellIs" priority="208" operator="equal" id="{879BF83E-1AE5-4389-8C1B-0013B01F591C}">
            <xm:f>LISTAS!$A$543</xm:f>
            <x14:dxf>
              <fill>
                <patternFill patternType="solid">
                  <bgColor rgb="FFFF0000"/>
                </patternFill>
              </fill>
            </x14:dxf>
          </x14:cfRule>
          <x14:cfRule type="cellIs" priority="210" operator="equal" id="{AF886949-DAD1-47DC-9021-E57B94A89554}">
            <xm:f>LISTAS!$A$541</xm:f>
            <x14:dxf>
              <fill>
                <patternFill>
                  <bgColor theme="9" tint="0.59996337778862885"/>
                </patternFill>
              </fill>
            </x14:dxf>
          </x14:cfRule>
          <xm:sqref>R2:T2 R20:R145 S117:T118 S126:T145 R146:T166 R227:S227 S30:S33 S71 S83:T83 S88:T88 S74:S93 S110:T111 S113:S116 S94:T97 S98:S101 S99:T106 S107:S111 T3:T405 R168:T226 R228:T328 R335:T396</xm:sqref>
        </x14:conditionalFormatting>
        <x14:conditionalFormatting xmlns:xm="http://schemas.microsoft.com/office/excel/2006/main">
          <x14:cfRule type="containsText" priority="201" operator="containsText" id="{7A7598D7-836A-4A79-BDEE-A55B1A6C96B3}">
            <xm:f>NOT(ISERROR(SEARCH(LISTAS!$A$522,AQ2)))</xm:f>
            <xm:f>LISTAS!$A$522</xm:f>
            <x14:dxf>
              <fill>
                <patternFill>
                  <bgColor rgb="FFFF0000"/>
                </patternFill>
              </fill>
            </x14:dxf>
          </x14:cfRule>
          <x14:cfRule type="containsText" priority="202" operator="containsText" id="{EFA645B1-0A69-48A1-8B26-A707783CB930}">
            <xm:f>NOT(ISERROR(SEARCH(LISTAS!$A$521,AQ2)))</xm:f>
            <xm:f>LISTAS!$A$521</xm:f>
            <x14:dxf/>
          </x14:cfRule>
          <x14:cfRule type="containsText" priority="203" operator="containsText" id="{4D387A73-9172-42D7-AC31-EACA57CCFA00}">
            <xm:f>NOT(ISERROR(SEARCH(LISTAS!$A$520,AQ2)))</xm:f>
            <xm:f>LISTAS!$A$520</xm:f>
            <x14:dxf>
              <fill>
                <patternFill>
                  <bgColor theme="5" tint="0.39994506668294322"/>
                </patternFill>
              </fill>
            </x14:dxf>
          </x14:cfRule>
          <x14:cfRule type="containsText" priority="204" operator="containsText" id="{4DE41862-CBA8-4EC7-A069-1419B14448CA}">
            <xm:f>NOT(ISERROR(SEARCH(LISTAS!$A$519,AQ2)))</xm:f>
            <xm:f>LISTAS!$A$519</xm:f>
            <x14:dxf>
              <fill>
                <patternFill>
                  <bgColor theme="8" tint="0.59996337778862885"/>
                </patternFill>
              </fill>
            </x14:dxf>
          </x14:cfRule>
          <xm:sqref>AQ1048540:AQ1048576 AS383 AS386:AS388 AQ2:AQ396</xm:sqref>
        </x14:conditionalFormatting>
        <x14:conditionalFormatting xmlns:xm="http://schemas.microsoft.com/office/excel/2006/main">
          <x14:cfRule type="cellIs" priority="199" operator="equal" id="{942840D2-AA1A-4B39-A483-885C4C228A44}">
            <xm:f>LISTAS!$A$543</xm:f>
            <x14:dxf>
              <fill>
                <patternFill patternType="solid">
                  <bgColor rgb="FFFF0000"/>
                </patternFill>
              </fill>
            </x14:dxf>
          </x14:cfRule>
          <x14:cfRule type="cellIs" priority="200" operator="equal" id="{44211CEF-4684-4C26-A3CF-87BF1C1893ED}">
            <xm:f>LISTAS!$A$541</xm:f>
            <x14:dxf>
              <fill>
                <patternFill>
                  <bgColor theme="9" tint="0.59996337778862885"/>
                </patternFill>
              </fill>
            </x14:dxf>
          </x14:cfRule>
          <xm:sqref>R3:R19</xm:sqref>
        </x14:conditionalFormatting>
        <x14:conditionalFormatting xmlns:xm="http://schemas.microsoft.com/office/excel/2006/main">
          <x14:cfRule type="cellIs" priority="197" operator="equal" id="{760F8D86-CCF9-4F9D-8B9F-02CE94818C98}">
            <xm:f>LISTAS!$A$543</xm:f>
            <x14:dxf>
              <fill>
                <patternFill patternType="solid">
                  <bgColor rgb="FFFF0000"/>
                </patternFill>
              </fill>
            </x14:dxf>
          </x14:cfRule>
          <x14:cfRule type="cellIs" priority="198" operator="equal" id="{FC34AD0A-766C-4547-80F2-03124B887935}">
            <xm:f>LISTAS!$A$541</xm:f>
            <x14:dxf>
              <fill>
                <patternFill>
                  <bgColor theme="9" tint="0.59996337778862885"/>
                </patternFill>
              </fill>
            </x14:dxf>
          </x14:cfRule>
          <xm:sqref>S3</xm:sqref>
        </x14:conditionalFormatting>
        <x14:conditionalFormatting xmlns:xm="http://schemas.microsoft.com/office/excel/2006/main">
          <x14:cfRule type="cellIs" priority="163" operator="equal" id="{86D45174-CF93-445F-898E-8DA707A7D09A}">
            <xm:f>LISTAS!$A$543</xm:f>
            <x14:dxf>
              <fill>
                <patternFill patternType="solid">
                  <bgColor rgb="FFFF0000"/>
                </patternFill>
              </fill>
            </x14:dxf>
          </x14:cfRule>
          <x14:cfRule type="cellIs" priority="164" operator="equal" id="{D2696B97-F734-4DF1-A4E7-9820BFBE9D7B}">
            <xm:f>LISTAS!$A$541</xm:f>
            <x14:dxf>
              <fill>
                <patternFill>
                  <bgColor theme="9" tint="0.59996337778862885"/>
                </patternFill>
              </fill>
            </x14:dxf>
          </x14:cfRule>
          <xm:sqref>S20</xm:sqref>
        </x14:conditionalFormatting>
        <x14:conditionalFormatting xmlns:xm="http://schemas.microsoft.com/office/excel/2006/main">
          <x14:cfRule type="cellIs" priority="161" operator="equal" id="{B9CF0BFC-8B39-4BE1-87D4-03B1E497D0AF}">
            <xm:f>LISTAS!$A$543</xm:f>
            <x14:dxf>
              <fill>
                <patternFill patternType="solid">
                  <bgColor rgb="FFFF0000"/>
                </patternFill>
              </fill>
            </x14:dxf>
          </x14:cfRule>
          <x14:cfRule type="cellIs" priority="162" operator="equal" id="{9B24F558-DBD6-46AE-AECE-96E8D227F7A3}">
            <xm:f>LISTAS!$A$541</xm:f>
            <x14:dxf>
              <fill>
                <patternFill>
                  <bgColor theme="9" tint="0.59996337778862885"/>
                </patternFill>
              </fill>
            </x14:dxf>
          </x14:cfRule>
          <xm:sqref>S19</xm:sqref>
        </x14:conditionalFormatting>
        <x14:conditionalFormatting xmlns:xm="http://schemas.microsoft.com/office/excel/2006/main">
          <x14:cfRule type="cellIs" priority="157" operator="equal" id="{6553D258-0BFF-477C-B885-DC4968EFA432}">
            <xm:f>LISTAS!$A$543</xm:f>
            <x14:dxf>
              <fill>
                <patternFill patternType="solid">
                  <bgColor rgb="FFFF0000"/>
                </patternFill>
              </fill>
            </x14:dxf>
          </x14:cfRule>
          <x14:cfRule type="cellIs" priority="158" operator="equal" id="{D300EE2A-4574-47A8-85B8-4369334890CC}">
            <xm:f>LISTAS!$A$541</xm:f>
            <x14:dxf>
              <fill>
                <patternFill>
                  <bgColor theme="9" tint="0.59996337778862885"/>
                </patternFill>
              </fill>
            </x14:dxf>
          </x14:cfRule>
          <xm:sqref>S22</xm:sqref>
        </x14:conditionalFormatting>
        <x14:conditionalFormatting xmlns:xm="http://schemas.microsoft.com/office/excel/2006/main">
          <x14:cfRule type="cellIs" priority="155" operator="equal" id="{48001C85-5E61-4733-A3B4-9C5B45BD267C}">
            <xm:f>LISTAS!$A$543</xm:f>
            <x14:dxf>
              <fill>
                <patternFill patternType="solid">
                  <bgColor rgb="FFFF0000"/>
                </patternFill>
              </fill>
            </x14:dxf>
          </x14:cfRule>
          <x14:cfRule type="cellIs" priority="156" operator="equal" id="{A915ECD0-A48D-451E-856E-DEB761A05E8C}">
            <xm:f>LISTAS!$A$541</xm:f>
            <x14:dxf>
              <fill>
                <patternFill>
                  <bgColor theme="9" tint="0.59996337778862885"/>
                </patternFill>
              </fill>
            </x14:dxf>
          </x14:cfRule>
          <xm:sqref>S23:S25</xm:sqref>
        </x14:conditionalFormatting>
        <x14:conditionalFormatting xmlns:xm="http://schemas.microsoft.com/office/excel/2006/main">
          <x14:cfRule type="cellIs" priority="153" operator="equal" id="{6BEC3489-AFC6-453F-87DA-0A402831BFD9}">
            <xm:f>LISTAS!$A$543</xm:f>
            <x14:dxf>
              <fill>
                <patternFill patternType="solid">
                  <bgColor rgb="FFFF0000"/>
                </patternFill>
              </fill>
            </x14:dxf>
          </x14:cfRule>
          <x14:cfRule type="cellIs" priority="154" operator="equal" id="{FB6F6718-0F93-4A67-A669-67F6F1821B82}">
            <xm:f>LISTAS!$A$541</xm:f>
            <x14:dxf>
              <fill>
                <patternFill>
                  <bgColor theme="9" tint="0.59996337778862885"/>
                </patternFill>
              </fill>
            </x14:dxf>
          </x14:cfRule>
          <xm:sqref>S39:S56</xm:sqref>
        </x14:conditionalFormatting>
        <x14:conditionalFormatting xmlns:xm="http://schemas.microsoft.com/office/excel/2006/main">
          <x14:cfRule type="cellIs" priority="151" operator="equal" id="{3816DD90-23FB-4D8A-BD71-827ED0235149}">
            <xm:f>LISTAS!$A$543</xm:f>
            <x14:dxf>
              <fill>
                <patternFill patternType="solid">
                  <bgColor rgb="FFFF0000"/>
                </patternFill>
              </fill>
            </x14:dxf>
          </x14:cfRule>
          <x14:cfRule type="cellIs" priority="152" operator="equal" id="{6824B5FE-377F-44A5-B563-0BC5046177C0}">
            <xm:f>LISTAS!$A$541</xm:f>
            <x14:dxf>
              <fill>
                <patternFill>
                  <bgColor theme="9" tint="0.59996337778862885"/>
                </patternFill>
              </fill>
            </x14:dxf>
          </x14:cfRule>
          <xm:sqref>S4:S6</xm:sqref>
        </x14:conditionalFormatting>
        <x14:conditionalFormatting xmlns:xm="http://schemas.microsoft.com/office/excel/2006/main">
          <x14:cfRule type="cellIs" priority="149" operator="equal" id="{41D7455F-E1E6-45CB-8CC0-810D865BEF3A}">
            <xm:f>LISTAS!$A$543</xm:f>
            <x14:dxf>
              <fill>
                <patternFill patternType="solid">
                  <bgColor rgb="FFFF0000"/>
                </patternFill>
              </fill>
            </x14:dxf>
          </x14:cfRule>
          <x14:cfRule type="cellIs" priority="150" operator="equal" id="{43453563-3AD0-4C93-83C4-B0D597039440}">
            <xm:f>LISTAS!$A$541</xm:f>
            <x14:dxf>
              <fill>
                <patternFill>
                  <bgColor theme="9" tint="0.59996337778862885"/>
                </patternFill>
              </fill>
            </x14:dxf>
          </x14:cfRule>
          <xm:sqref>S7:S8</xm:sqref>
        </x14:conditionalFormatting>
        <x14:conditionalFormatting xmlns:xm="http://schemas.microsoft.com/office/excel/2006/main">
          <x14:cfRule type="cellIs" priority="147" operator="equal" id="{20D6ED95-23A7-4392-8AD9-9FE592C7523C}">
            <xm:f>LISTAS!$A$543</xm:f>
            <x14:dxf>
              <fill>
                <patternFill patternType="solid">
                  <bgColor rgb="FFFF0000"/>
                </patternFill>
              </fill>
            </x14:dxf>
          </x14:cfRule>
          <x14:cfRule type="cellIs" priority="148" operator="equal" id="{F5DACD1B-086C-4CC5-8647-41860F7001C9}">
            <xm:f>LISTAS!$A$541</xm:f>
            <x14:dxf>
              <fill>
                <patternFill>
                  <bgColor theme="9" tint="0.59996337778862885"/>
                </patternFill>
              </fill>
            </x14:dxf>
          </x14:cfRule>
          <xm:sqref>S9</xm:sqref>
        </x14:conditionalFormatting>
        <x14:conditionalFormatting xmlns:xm="http://schemas.microsoft.com/office/excel/2006/main">
          <x14:cfRule type="cellIs" priority="145" operator="equal" id="{7D627062-7087-44D6-AAF9-4827A7047BE8}">
            <xm:f>LISTAS!$A$543</xm:f>
            <x14:dxf>
              <fill>
                <patternFill patternType="solid">
                  <bgColor rgb="FFFF0000"/>
                </patternFill>
              </fill>
            </x14:dxf>
          </x14:cfRule>
          <x14:cfRule type="cellIs" priority="146" operator="equal" id="{20C8E845-2BD6-4C8D-ADCE-0F5E07581985}">
            <xm:f>LISTAS!$A$541</xm:f>
            <x14:dxf>
              <fill>
                <patternFill>
                  <bgColor theme="9" tint="0.59996337778862885"/>
                </patternFill>
              </fill>
            </x14:dxf>
          </x14:cfRule>
          <xm:sqref>S10:S14</xm:sqref>
        </x14:conditionalFormatting>
        <x14:conditionalFormatting xmlns:xm="http://schemas.microsoft.com/office/excel/2006/main">
          <x14:cfRule type="cellIs" priority="143" operator="equal" id="{49386387-01BB-4540-BBE2-3D1E2786412E}">
            <xm:f>LISTAS!$A$543</xm:f>
            <x14:dxf>
              <fill>
                <patternFill patternType="solid">
                  <bgColor rgb="FFFF0000"/>
                </patternFill>
              </fill>
            </x14:dxf>
          </x14:cfRule>
          <x14:cfRule type="cellIs" priority="144" operator="equal" id="{E2FCD9C2-3EF2-4F8C-AA0B-75E69811FA7C}">
            <xm:f>LISTAS!$A$541</xm:f>
            <x14:dxf>
              <fill>
                <patternFill>
                  <bgColor theme="9" tint="0.59996337778862885"/>
                </patternFill>
              </fill>
            </x14:dxf>
          </x14:cfRule>
          <xm:sqref>S15:S18</xm:sqref>
        </x14:conditionalFormatting>
        <x14:conditionalFormatting xmlns:xm="http://schemas.microsoft.com/office/excel/2006/main">
          <x14:cfRule type="cellIs" priority="141" operator="equal" id="{C7BE6791-A7F9-4AB6-B6E4-EB4AC2075C38}">
            <xm:f>LISTAS!$A$543</xm:f>
            <x14:dxf>
              <fill>
                <patternFill patternType="solid">
                  <bgColor rgb="FFFF0000"/>
                </patternFill>
              </fill>
            </x14:dxf>
          </x14:cfRule>
          <x14:cfRule type="cellIs" priority="142" operator="equal" id="{4D340B32-1F10-45B7-9A27-6CB3D918653E}">
            <xm:f>LISTAS!$A$541</xm:f>
            <x14:dxf>
              <fill>
                <patternFill>
                  <bgColor theme="9" tint="0.59996337778862885"/>
                </patternFill>
              </fill>
            </x14:dxf>
          </x14:cfRule>
          <xm:sqref>S21</xm:sqref>
        </x14:conditionalFormatting>
        <x14:conditionalFormatting xmlns:xm="http://schemas.microsoft.com/office/excel/2006/main">
          <x14:cfRule type="cellIs" priority="139" operator="equal" id="{F09881DB-3983-4B8D-99B4-0AC5A4918053}">
            <xm:f>LISTAS!$A$543</xm:f>
            <x14:dxf>
              <fill>
                <patternFill patternType="solid">
                  <bgColor rgb="FFFF0000"/>
                </patternFill>
              </fill>
            </x14:dxf>
          </x14:cfRule>
          <x14:cfRule type="cellIs" priority="140" operator="equal" id="{FC0444CE-1E8B-4D09-B53F-B1B7586AA123}">
            <xm:f>LISTAS!$A$541</xm:f>
            <x14:dxf>
              <fill>
                <patternFill>
                  <bgColor theme="9" tint="0.59996337778862885"/>
                </patternFill>
              </fill>
            </x14:dxf>
          </x14:cfRule>
          <xm:sqref>S26:S27</xm:sqref>
        </x14:conditionalFormatting>
        <x14:conditionalFormatting xmlns:xm="http://schemas.microsoft.com/office/excel/2006/main">
          <x14:cfRule type="cellIs" priority="137" operator="equal" id="{F4BE84DF-B12D-46DD-857C-A4A9531190B4}">
            <xm:f>LISTAS!$A$543</xm:f>
            <x14:dxf>
              <fill>
                <patternFill patternType="solid">
                  <bgColor rgb="FFFF0000"/>
                </patternFill>
              </fill>
            </x14:dxf>
          </x14:cfRule>
          <x14:cfRule type="cellIs" priority="138" operator="equal" id="{2AB64319-AFD4-4DA9-8B43-E8AA39F2C28B}">
            <xm:f>LISTAS!$A$541</xm:f>
            <x14:dxf>
              <fill>
                <patternFill>
                  <bgColor theme="9" tint="0.59996337778862885"/>
                </patternFill>
              </fill>
            </x14:dxf>
          </x14:cfRule>
          <xm:sqref>S28:S29</xm:sqref>
        </x14:conditionalFormatting>
        <x14:conditionalFormatting xmlns:xm="http://schemas.microsoft.com/office/excel/2006/main">
          <x14:cfRule type="cellIs" priority="135" operator="equal" id="{9FE01D00-387E-4192-B790-431E661FE4D3}">
            <xm:f>LISTAS!$A$543</xm:f>
            <x14:dxf>
              <fill>
                <patternFill patternType="solid">
                  <bgColor rgb="FFFF0000"/>
                </patternFill>
              </fill>
            </x14:dxf>
          </x14:cfRule>
          <x14:cfRule type="cellIs" priority="136" operator="equal" id="{8B40BED2-9716-47F9-BD87-4CF2CFEDD2D9}">
            <xm:f>LISTAS!$A$541</xm:f>
            <x14:dxf>
              <fill>
                <patternFill>
                  <bgColor theme="9" tint="0.59996337778862885"/>
                </patternFill>
              </fill>
            </x14:dxf>
          </x14:cfRule>
          <xm:sqref>S34:S38</xm:sqref>
        </x14:conditionalFormatting>
        <x14:conditionalFormatting xmlns:xm="http://schemas.microsoft.com/office/excel/2006/main">
          <x14:cfRule type="cellIs" priority="119" operator="equal" id="{F682A462-2EF7-4710-B636-297C687EC1BA}">
            <xm:f>LISTAS!$A$543</xm:f>
            <x14:dxf>
              <fill>
                <patternFill patternType="solid">
                  <bgColor rgb="FFFF0000"/>
                </patternFill>
              </fill>
            </x14:dxf>
          </x14:cfRule>
          <x14:cfRule type="cellIs" priority="120" operator="equal" id="{3426F8FD-1224-4B4F-9787-1D5C801EA6CF}">
            <xm:f>LISTAS!$A$541</xm:f>
            <x14:dxf>
              <fill>
                <patternFill>
                  <bgColor theme="9" tint="0.59996337778862885"/>
                </patternFill>
              </fill>
            </x14:dxf>
          </x14:cfRule>
          <xm:sqref>S81:T81</xm:sqref>
        </x14:conditionalFormatting>
        <x14:conditionalFormatting xmlns:xm="http://schemas.microsoft.com/office/excel/2006/main">
          <x14:cfRule type="cellIs" priority="116" operator="equal" id="{0F7D44B5-DF68-476C-AEE0-D73B4507F1CD}">
            <xm:f>LISTAS!$A$543</xm:f>
            <x14:dxf>
              <fill>
                <patternFill patternType="solid">
                  <bgColor rgb="FFFF0000"/>
                </patternFill>
              </fill>
            </x14:dxf>
          </x14:cfRule>
          <x14:cfRule type="cellIs" priority="117" operator="equal" id="{A9B4BA29-AB22-42D1-A024-96C77A7072C8}">
            <xm:f>LISTAS!$A$541</xm:f>
            <x14:dxf>
              <fill>
                <patternFill>
                  <bgColor theme="9" tint="0.59996337778862885"/>
                </patternFill>
              </fill>
            </x14:dxf>
          </x14:cfRule>
          <xm:sqref>T92</xm:sqref>
        </x14:conditionalFormatting>
        <x14:conditionalFormatting xmlns:xm="http://schemas.microsoft.com/office/excel/2006/main">
          <x14:cfRule type="cellIs" priority="114" operator="equal" id="{9E6E7323-EC5C-44F0-A40B-93EEF27D66BA}">
            <xm:f>LISTAS!$A$543</xm:f>
            <x14:dxf>
              <fill>
                <patternFill patternType="solid">
                  <bgColor rgb="FFFF0000"/>
                </patternFill>
              </fill>
            </x14:dxf>
          </x14:cfRule>
          <x14:cfRule type="cellIs" priority="115" operator="equal" id="{44E75D59-CA43-4100-9D60-ED921287A63B}">
            <xm:f>LISTAS!$A$541</xm:f>
            <x14:dxf>
              <fill>
                <patternFill>
                  <bgColor theme="9" tint="0.59996337778862885"/>
                </patternFill>
              </fill>
            </x14:dxf>
          </x14:cfRule>
          <xm:sqref>S57:S60</xm:sqref>
        </x14:conditionalFormatting>
        <x14:conditionalFormatting xmlns:xm="http://schemas.microsoft.com/office/excel/2006/main">
          <x14:cfRule type="cellIs" priority="88" operator="equal" id="{E2530C71-E265-4BC0-A161-1119A72DD97B}">
            <xm:f>LISTAS!$A$543</xm:f>
            <x14:dxf>
              <fill>
                <patternFill patternType="solid">
                  <bgColor rgb="FFFF0000"/>
                </patternFill>
              </fill>
            </x14:dxf>
          </x14:cfRule>
          <x14:cfRule type="cellIs" priority="89" operator="equal" id="{00E1DED7-4438-4AFF-ACB3-5BB14B20A974}">
            <xm:f>LISTAS!$A$541</xm:f>
            <x14:dxf>
              <fill>
                <patternFill>
                  <bgColor theme="9" tint="0.59996337778862885"/>
                </patternFill>
              </fill>
            </x14:dxf>
          </x14:cfRule>
          <xm:sqref>T113:T116</xm:sqref>
        </x14:conditionalFormatting>
        <x14:conditionalFormatting xmlns:xm="http://schemas.microsoft.com/office/excel/2006/main">
          <x14:cfRule type="cellIs" priority="85" operator="equal" id="{3F1B23FE-E3FD-40DD-8A4E-B3FEF4B3B77F}">
            <xm:f>LISTAS!$A$543</xm:f>
            <x14:dxf>
              <fill>
                <patternFill patternType="solid">
                  <bgColor rgb="FFFF0000"/>
                </patternFill>
              </fill>
            </x14:dxf>
          </x14:cfRule>
          <x14:cfRule type="cellIs" priority="86" operator="equal" id="{584E1037-0828-421E-A15A-D359B6A54A60}">
            <xm:f>LISTAS!$A$541</xm:f>
            <x14:dxf>
              <fill>
                <patternFill>
                  <bgColor theme="9" tint="0.59996337778862885"/>
                </patternFill>
              </fill>
            </x14:dxf>
          </x14:cfRule>
          <xm:sqref>R167</xm:sqref>
        </x14:conditionalFormatting>
        <x14:conditionalFormatting xmlns:xm="http://schemas.microsoft.com/office/excel/2006/main">
          <x14:cfRule type="cellIs" priority="56" operator="equal" id="{5499C6DD-BD67-4C98-BF26-96EE0FC2AC61}">
            <xm:f>LISTAS!$A$543</xm:f>
            <x14:dxf>
              <fill>
                <patternFill patternType="solid">
                  <bgColor rgb="FFFF0000"/>
                </patternFill>
              </fill>
            </x14:dxf>
          </x14:cfRule>
          <x14:cfRule type="cellIs" priority="57" operator="equal" id="{D5507FFC-7A70-4B8C-B98A-F5ED1AAD7FB2}">
            <xm:f>LISTAS!$A$541</xm:f>
            <x14:dxf>
              <fill>
                <patternFill>
                  <bgColor theme="9" tint="0.59996337778862885"/>
                </patternFill>
              </fill>
            </x14:dxf>
          </x14:cfRule>
          <xm:sqref>R329:T334</xm:sqref>
        </x14:conditionalFormatting>
        <x14:conditionalFormatting xmlns:xm="http://schemas.microsoft.com/office/excel/2006/main">
          <x14:cfRule type="cellIs" priority="50" operator="equal" id="{8AE1B363-B634-457F-8B56-8EB0E27A6112}">
            <xm:f>LISTAS!$A$543</xm:f>
            <x14:dxf>
              <fill>
                <patternFill patternType="solid">
                  <bgColor rgb="FFFF0000"/>
                </patternFill>
              </fill>
            </x14:dxf>
          </x14:cfRule>
          <x14:cfRule type="cellIs" priority="51" operator="equal" id="{B6977D08-01E9-4770-B8E8-9ED9ADA7AD3B}">
            <xm:f>LISTAS!$A$541</xm:f>
            <x14:dxf>
              <fill>
                <patternFill>
                  <bgColor theme="9" tint="0.59996337778862885"/>
                </patternFill>
              </fill>
            </x14:dxf>
          </x14:cfRule>
          <xm:sqref>S61:S70</xm:sqref>
        </x14:conditionalFormatting>
        <x14:conditionalFormatting xmlns:xm="http://schemas.microsoft.com/office/excel/2006/main">
          <x14:cfRule type="cellIs" priority="48" operator="equal" id="{44D8B83F-4D7D-4CAE-AE3A-7749F2AD3ADC}">
            <xm:f>LISTAS!$A$543</xm:f>
            <x14:dxf>
              <fill>
                <patternFill patternType="solid">
                  <bgColor rgb="FFFF0000"/>
                </patternFill>
              </fill>
            </x14:dxf>
          </x14:cfRule>
          <x14:cfRule type="cellIs" priority="49" operator="equal" id="{FFC20E46-5B00-4CF2-8CF5-98E3DE0F37F0}">
            <xm:f>LISTAS!$A$541</xm:f>
            <x14:dxf>
              <fill>
                <patternFill>
                  <bgColor theme="9" tint="0.59996337778862885"/>
                </patternFill>
              </fill>
            </x14:dxf>
          </x14:cfRule>
          <xm:sqref>S112</xm:sqref>
        </x14:conditionalFormatting>
        <x14:conditionalFormatting xmlns:xm="http://schemas.microsoft.com/office/excel/2006/main">
          <x14:cfRule type="cellIs" priority="46" operator="equal" id="{5FE63F59-2898-4513-82FE-164BABF088C7}">
            <xm:f>LISTAS!$A$543</xm:f>
            <x14:dxf>
              <fill>
                <patternFill patternType="solid">
                  <bgColor rgb="FFFF0000"/>
                </patternFill>
              </fill>
            </x14:dxf>
          </x14:cfRule>
          <x14:cfRule type="cellIs" priority="47" operator="equal" id="{932D3D87-DDE3-43F8-A2CD-F7595062C17D}">
            <xm:f>LISTAS!$A$541</xm:f>
            <x14:dxf>
              <fill>
                <patternFill>
                  <bgColor theme="9" tint="0.59996337778862885"/>
                </patternFill>
              </fill>
            </x14:dxf>
          </x14:cfRule>
          <xm:sqref>S72</xm:sqref>
        </x14:conditionalFormatting>
        <x14:conditionalFormatting xmlns:xm="http://schemas.microsoft.com/office/excel/2006/main">
          <x14:cfRule type="cellIs" priority="44" operator="equal" id="{9CC3C16F-A336-4FD5-945C-1311AD939B95}">
            <xm:f>LISTAS!$A$543</xm:f>
            <x14:dxf>
              <fill>
                <patternFill patternType="solid">
                  <bgColor rgb="FFFF0000"/>
                </patternFill>
              </fill>
            </x14:dxf>
          </x14:cfRule>
          <x14:cfRule type="cellIs" priority="45" operator="equal" id="{203DB3B3-F5F9-462D-A60A-9EACBEE8E64B}">
            <xm:f>LISTAS!$A$541</xm:f>
            <x14:dxf>
              <fill>
                <patternFill>
                  <bgColor theme="9" tint="0.59996337778862885"/>
                </patternFill>
              </fill>
            </x14:dxf>
          </x14:cfRule>
          <xm:sqref>S73</xm:sqref>
        </x14:conditionalFormatting>
        <x14:conditionalFormatting xmlns:xm="http://schemas.microsoft.com/office/excel/2006/main">
          <x14:cfRule type="cellIs" priority="42" operator="equal" id="{FD953087-4AD2-4A96-9C19-C73734CCBD30}">
            <xm:f>LISTAS!$A$543</xm:f>
            <x14:dxf>
              <fill>
                <patternFill patternType="solid">
                  <bgColor rgb="FFFF0000"/>
                </patternFill>
              </fill>
            </x14:dxf>
          </x14:cfRule>
          <x14:cfRule type="cellIs" priority="43" operator="equal" id="{85C569BF-7306-4AC9-A6A0-BED7EE742504}">
            <xm:f>LISTAS!$A$541</xm:f>
            <x14:dxf>
              <fill>
                <patternFill>
                  <bgColor theme="9" tint="0.59996337778862885"/>
                </patternFill>
              </fill>
            </x14:dxf>
          </x14:cfRule>
          <xm:sqref>S119:S123</xm:sqref>
        </x14:conditionalFormatting>
        <x14:conditionalFormatting xmlns:xm="http://schemas.microsoft.com/office/excel/2006/main">
          <x14:cfRule type="cellIs" priority="40" operator="equal" id="{5E2AF89E-7FCF-4C54-A9E2-A3C6EB023C5F}">
            <xm:f>LISTAS!$A$543</xm:f>
            <x14:dxf>
              <fill>
                <patternFill patternType="solid">
                  <bgColor rgb="FFFF0000"/>
                </patternFill>
              </fill>
            </x14:dxf>
          </x14:cfRule>
          <x14:cfRule type="cellIs" priority="41" operator="equal" id="{BEDC7128-9EC0-4E89-916D-72CC48C21B5A}">
            <xm:f>LISTAS!$A$541</xm:f>
            <x14:dxf>
              <fill>
                <patternFill>
                  <bgColor theme="9" tint="0.59996337778862885"/>
                </patternFill>
              </fill>
            </x14:dxf>
          </x14:cfRule>
          <xm:sqref>S124</xm:sqref>
        </x14:conditionalFormatting>
        <x14:conditionalFormatting xmlns:xm="http://schemas.microsoft.com/office/excel/2006/main">
          <x14:cfRule type="cellIs" priority="36" operator="equal" id="{A73DD664-BCC3-4030-9FCB-4BA92C5CB25C}">
            <xm:f>LISTAS!$A$543</xm:f>
            <x14:dxf>
              <fill>
                <patternFill patternType="solid">
                  <bgColor rgb="FFFF0000"/>
                </patternFill>
              </fill>
            </x14:dxf>
          </x14:cfRule>
          <x14:cfRule type="cellIs" priority="37" operator="equal" id="{43DBEB7F-4BA3-44DD-8E3E-6F339F8F4A5A}">
            <xm:f>LISTAS!$A$541</xm:f>
            <x14:dxf>
              <fill>
                <patternFill>
                  <bgColor theme="9" tint="0.59996337778862885"/>
                </patternFill>
              </fill>
            </x14:dxf>
          </x14:cfRule>
          <xm:sqref>S125</xm:sqref>
        </x14:conditionalFormatting>
        <x14:conditionalFormatting xmlns:xm="http://schemas.microsoft.com/office/excel/2006/main">
          <x14:cfRule type="cellIs" priority="34" operator="equal" id="{A9B5F25E-6E69-4D59-A82C-B36DDE2FDE04}">
            <xm:f>LISTAS!$A$543</xm:f>
            <x14:dxf>
              <fill>
                <patternFill patternType="solid">
                  <bgColor rgb="FFFF0000"/>
                </patternFill>
              </fill>
            </x14:dxf>
          </x14:cfRule>
          <x14:cfRule type="cellIs" priority="35" operator="equal" id="{194302D2-AF79-4562-8C50-B59B7A367115}">
            <xm:f>LISTAS!$A$541</xm:f>
            <x14:dxf>
              <fill>
                <patternFill>
                  <bgColor theme="9" tint="0.59996337778862885"/>
                </patternFill>
              </fill>
            </x14:dxf>
          </x14:cfRule>
          <xm:sqref>S117</xm:sqref>
        </x14:conditionalFormatting>
        <x14:conditionalFormatting xmlns:xm="http://schemas.microsoft.com/office/excel/2006/main">
          <x14:cfRule type="containsText" priority="25" operator="containsText" id="{D26EA945-BDCD-49C8-B056-B8648ED5E5C0}">
            <xm:f>NOT(ISERROR(SEARCH(LISTAS!$A$522,AR377)))</xm:f>
            <xm:f>LISTAS!$A$522</xm:f>
            <x14:dxf>
              <fill>
                <patternFill>
                  <bgColor rgb="FFFF0000"/>
                </patternFill>
              </fill>
            </x14:dxf>
          </x14:cfRule>
          <x14:cfRule type="containsText" priority="26" operator="containsText" id="{D14412F9-4429-43BB-BEC0-2986EC05F1CB}">
            <xm:f>NOT(ISERROR(SEARCH(LISTAS!$A$521,AR377)))</xm:f>
            <xm:f>LISTAS!$A$521</xm:f>
            <x14:dxf/>
          </x14:cfRule>
          <x14:cfRule type="containsText" priority="27" operator="containsText" id="{E217C803-58A8-4508-ABB7-CCE85FA9FEEF}">
            <xm:f>NOT(ISERROR(SEARCH(LISTAS!$A$520,AR377)))</xm:f>
            <xm:f>LISTAS!$A$520</xm:f>
            <x14:dxf>
              <fill>
                <patternFill>
                  <bgColor theme="5" tint="0.39994506668294322"/>
                </patternFill>
              </fill>
            </x14:dxf>
          </x14:cfRule>
          <x14:cfRule type="containsText" priority="28" operator="containsText" id="{ED4F9C7C-2952-463A-A68B-F1E7282BFF8C}">
            <xm:f>NOT(ISERROR(SEARCH(LISTAS!$A$519,AR377)))</xm:f>
            <xm:f>LISTAS!$A$519</xm:f>
            <x14:dxf>
              <fill>
                <patternFill>
                  <bgColor theme="8" tint="0.59996337778862885"/>
                </patternFill>
              </fill>
            </x14:dxf>
          </x14:cfRule>
          <xm:sqref>AR377:AS377</xm:sqref>
        </x14:conditionalFormatting>
        <x14:conditionalFormatting xmlns:xm="http://schemas.microsoft.com/office/excel/2006/main">
          <x14:cfRule type="containsText" priority="20" operator="containsText" id="{DC0CD11D-F3D2-4752-9881-48DAECF335EE}">
            <xm:f>NOT(ISERROR(SEARCH(LISTAS!$A$522,AR378)))</xm:f>
            <xm:f>LISTAS!$A$522</xm:f>
            <x14:dxf>
              <fill>
                <patternFill>
                  <bgColor rgb="FFFF0000"/>
                </patternFill>
              </fill>
            </x14:dxf>
          </x14:cfRule>
          <x14:cfRule type="containsText" priority="21" operator="containsText" id="{3063BC62-840D-4ADC-93C9-692A31F22118}">
            <xm:f>NOT(ISERROR(SEARCH(LISTAS!$A$521,AR378)))</xm:f>
            <xm:f>LISTAS!$A$521</xm:f>
            <x14:dxf/>
          </x14:cfRule>
          <x14:cfRule type="containsText" priority="22" operator="containsText" id="{626462A2-BC33-470A-8D9F-EBAE5212C92A}">
            <xm:f>NOT(ISERROR(SEARCH(LISTAS!$A$520,AR378)))</xm:f>
            <xm:f>LISTAS!$A$520</xm:f>
            <x14:dxf>
              <fill>
                <patternFill>
                  <bgColor theme="5" tint="0.39994506668294322"/>
                </patternFill>
              </fill>
            </x14:dxf>
          </x14:cfRule>
          <x14:cfRule type="containsText" priority="23" operator="containsText" id="{969A5DAC-F413-4AC4-A490-33EE1463A279}">
            <xm:f>NOT(ISERROR(SEARCH(LISTAS!$A$519,AR378)))</xm:f>
            <xm:f>LISTAS!$A$519</xm:f>
            <x14:dxf>
              <fill>
                <patternFill>
                  <bgColor theme="8" tint="0.59996337778862885"/>
                </patternFill>
              </fill>
            </x14:dxf>
          </x14:cfRule>
          <xm:sqref>AR378:AS378</xm:sqref>
        </x14:conditionalFormatting>
        <x14:conditionalFormatting xmlns:xm="http://schemas.microsoft.com/office/excel/2006/main">
          <x14:cfRule type="containsText" priority="16" operator="containsText" id="{C66C0628-4BA7-41AC-894E-DBCC53D090B6}">
            <xm:f>NOT(ISERROR(SEARCH(LISTAS!$A$522,AR380)))</xm:f>
            <xm:f>LISTAS!$A$522</xm:f>
            <x14:dxf>
              <fill>
                <patternFill>
                  <bgColor rgb="FFFF0000"/>
                </patternFill>
              </fill>
            </x14:dxf>
          </x14:cfRule>
          <x14:cfRule type="containsText" priority="17" operator="containsText" id="{E6D1047F-6E12-47A3-936B-0B0A9C344432}">
            <xm:f>NOT(ISERROR(SEARCH(LISTAS!$A$521,AR380)))</xm:f>
            <xm:f>LISTAS!$A$521</xm:f>
            <x14:dxf/>
          </x14:cfRule>
          <x14:cfRule type="containsText" priority="18" operator="containsText" id="{1F89B6BB-33D5-4D06-836B-A5721A051458}">
            <xm:f>NOT(ISERROR(SEARCH(LISTAS!$A$520,AR380)))</xm:f>
            <xm:f>LISTAS!$A$520</xm:f>
            <x14:dxf>
              <fill>
                <patternFill>
                  <bgColor theme="5" tint="0.39994506668294322"/>
                </patternFill>
              </fill>
            </x14:dxf>
          </x14:cfRule>
          <x14:cfRule type="containsText" priority="19" operator="containsText" id="{58147AF9-2B15-409E-A379-7AF68589B969}">
            <xm:f>NOT(ISERROR(SEARCH(LISTAS!$A$519,AR380)))</xm:f>
            <xm:f>LISTAS!$A$519</xm:f>
            <x14:dxf>
              <fill>
                <patternFill>
                  <bgColor theme="8" tint="0.59996337778862885"/>
                </patternFill>
              </fill>
            </x14:dxf>
          </x14:cfRule>
          <xm:sqref>AR380:AS380</xm:sqref>
        </x14:conditionalFormatting>
        <x14:conditionalFormatting xmlns:xm="http://schemas.microsoft.com/office/excel/2006/main">
          <x14:cfRule type="cellIs" priority="14" operator="equal" id="{BD4BE7B7-DF96-4166-A4D0-FBFFA444E3D0}">
            <xm:f>LISTAS!$A$543</xm:f>
            <x14:dxf>
              <fill>
                <patternFill patternType="solid">
                  <bgColor rgb="FFFF0000"/>
                </patternFill>
              </fill>
            </x14:dxf>
          </x14:cfRule>
          <x14:cfRule type="cellIs" priority="15" operator="equal" id="{9D8B0826-5DD9-41A2-B69B-84766029DBA9}">
            <xm:f>LISTAS!$A$541</xm:f>
            <x14:dxf>
              <fill>
                <patternFill>
                  <bgColor theme="9" tint="0.59996337778862885"/>
                </patternFill>
              </fill>
            </x14:dxf>
          </x14:cfRule>
          <xm:sqref>S167</xm:sqref>
        </x14:conditionalFormatting>
        <x14:conditionalFormatting xmlns:xm="http://schemas.microsoft.com/office/excel/2006/main">
          <x14:cfRule type="containsText" priority="9" operator="containsText" id="{488AED25-1063-4845-A4EF-436475A52DBB}">
            <xm:f>NOT(ISERROR(SEARCH(LISTAS!$A$522,AS382)))</xm:f>
            <xm:f>LISTAS!$A$522</xm:f>
            <x14:dxf>
              <fill>
                <patternFill>
                  <bgColor rgb="FFFF0000"/>
                </patternFill>
              </fill>
            </x14:dxf>
          </x14:cfRule>
          <x14:cfRule type="containsText" priority="10" operator="containsText" id="{4A9709B3-94F2-473F-BF04-8139D8D31516}">
            <xm:f>NOT(ISERROR(SEARCH(LISTAS!$A$521,AS382)))</xm:f>
            <xm:f>LISTAS!$A$521</xm:f>
            <x14:dxf/>
          </x14:cfRule>
          <x14:cfRule type="containsText" priority="11" operator="containsText" id="{0D140B2A-1C55-4873-B38F-766F891D0C2E}">
            <xm:f>NOT(ISERROR(SEARCH(LISTAS!$A$520,AS382)))</xm:f>
            <xm:f>LISTAS!$A$520</xm:f>
            <x14:dxf>
              <fill>
                <patternFill>
                  <bgColor theme="5" tint="0.39994506668294322"/>
                </patternFill>
              </fill>
            </x14:dxf>
          </x14:cfRule>
          <x14:cfRule type="containsText" priority="12" operator="containsText" id="{200360DA-7204-4C8D-A6C0-4EA31EA5C47B}">
            <xm:f>NOT(ISERROR(SEARCH(LISTAS!$A$519,AS382)))</xm:f>
            <xm:f>LISTAS!$A$519</xm:f>
            <x14:dxf>
              <fill>
                <patternFill>
                  <bgColor theme="8" tint="0.59996337778862885"/>
                </patternFill>
              </fill>
            </x14:dxf>
          </x14:cfRule>
          <xm:sqref>AS382</xm:sqref>
        </x14:conditionalFormatting>
        <x14:conditionalFormatting xmlns:xm="http://schemas.microsoft.com/office/excel/2006/main">
          <x14:cfRule type="containsText" priority="5" operator="containsText" id="{C3809704-7125-405F-BDA0-0C37EDDBEA3A}">
            <xm:f>NOT(ISERROR(SEARCH(LISTAS!$A$522,AR391)))</xm:f>
            <xm:f>LISTAS!$A$522</xm:f>
            <x14:dxf>
              <fill>
                <patternFill>
                  <bgColor rgb="FFFF0000"/>
                </patternFill>
              </fill>
            </x14:dxf>
          </x14:cfRule>
          <x14:cfRule type="containsText" priority="6" operator="containsText" id="{3226BBDC-24F4-4706-8A94-84026E7143E2}">
            <xm:f>NOT(ISERROR(SEARCH(LISTAS!$A$521,AR391)))</xm:f>
            <xm:f>LISTAS!$A$521</xm:f>
            <x14:dxf/>
          </x14:cfRule>
          <x14:cfRule type="containsText" priority="7" operator="containsText" id="{23D095EE-D051-4F33-83C6-F8CB71662B20}">
            <xm:f>NOT(ISERROR(SEARCH(LISTAS!$A$520,AR391)))</xm:f>
            <xm:f>LISTAS!$A$520</xm:f>
            <x14:dxf>
              <fill>
                <patternFill>
                  <bgColor theme="5" tint="0.39994506668294322"/>
                </patternFill>
              </fill>
            </x14:dxf>
          </x14:cfRule>
          <x14:cfRule type="containsText" priority="8" operator="containsText" id="{61E01C6B-7B4A-4B3F-B637-AB406DE869C2}">
            <xm:f>NOT(ISERROR(SEARCH(LISTAS!$A$519,AR391)))</xm:f>
            <xm:f>LISTAS!$A$519</xm:f>
            <x14:dxf>
              <fill>
                <patternFill>
                  <bgColor theme="8" tint="0.59996337778862885"/>
                </patternFill>
              </fill>
            </x14:dxf>
          </x14:cfRule>
          <xm:sqref>AR391:AS396</xm:sqref>
        </x14:conditionalFormatting>
      </x14:conditionalFormattings>
    </ext>
    <ext xmlns:x14="http://schemas.microsoft.com/office/spreadsheetml/2009/9/main" uri="{CCE6A557-97BC-4b89-ADB6-D9C93CAAB3DF}">
      <x14:dataValidations xmlns:xm="http://schemas.microsoft.com/office/excel/2006/main" count="22">
        <x14:dataValidation type="list" allowBlank="1" showInputMessage="1" showErrorMessage="1" xr:uid="{0C53D101-1EBA-49CB-B3AE-BA5411AB66D5}">
          <x14:formula1>
            <xm:f>LISTAS!$A$688:$A$894</xm:f>
          </x14:formula1>
          <xm:sqref>AD100 AC235:AC236 AC243 AC1048540:AC1048576 AC2:AC171 AC196 AC275:AC396</xm:sqref>
        </x14:dataValidation>
        <x14:dataValidation type="list" allowBlank="1" showInputMessage="1" showErrorMessage="1" xr:uid="{FB5F8A16-8B52-4DB3-ACEC-9003BF98043C}">
          <x14:formula1>
            <xm:f>LISTAS!$A$1025:$A$1026</xm:f>
          </x14:formula1>
          <xm:sqref>BL2</xm:sqref>
        </x14:dataValidation>
        <x14:dataValidation type="list" allowBlank="1" showInputMessage="1" showErrorMessage="1" xr:uid="{2C4F2A6E-942C-4903-BAE5-DDBFAEDFEF57}">
          <x14:formula1>
            <xm:f>LISTAS!$A$1029:$A$1033</xm:f>
          </x14:formula1>
          <xm:sqref>BM2</xm:sqref>
        </x14:dataValidation>
        <x14:dataValidation type="list" allowBlank="1" showInputMessage="1" showErrorMessage="1" xr:uid="{B838CB3B-6667-4F34-BCF2-16EEC6249166}">
          <x14:formula1>
            <xm:f>LISTAS!$A$551:$A$554</xm:f>
          </x14:formula1>
          <xm:sqref>Y1048540:Y1048576 Y2:Y171 Y235:Y236 Y196 Y243 Y276:Y396</xm:sqref>
        </x14:dataValidation>
        <x14:dataValidation type="list" allowBlank="1" showInputMessage="1" showErrorMessage="1" xr:uid="{455FA971-B28C-4C66-995B-527D1DF785E6}">
          <x14:formula1>
            <xm:f>LISTAS!$A$519:$A$522</xm:f>
          </x14:formula1>
          <xm:sqref>AQ1048540:AQ1048576 AQ2:AQ396</xm:sqref>
        </x14:dataValidation>
        <x14:dataValidation type="list" allowBlank="1" showInputMessage="1" showErrorMessage="1" xr:uid="{887623B5-19BF-495C-9E27-3862F2BDA197}">
          <x14:formula1>
            <xm:f>LISTAS!$A$525:$A$538</xm:f>
          </x14:formula1>
          <xm:sqref>AS278 AR379 AR276:AR376 AR2:AR190 AR381:AR393</xm:sqref>
        </x14:dataValidation>
        <x14:dataValidation type="list" allowBlank="1" showInputMessage="1" showErrorMessage="1" xr:uid="{B10BF22C-F76F-40C9-93C5-3B475697098A}">
          <x14:formula1>
            <xm:f>LISTAS!$A$569:$A$685</xm:f>
          </x14:formula1>
          <xm:sqref>AB1048540:AB1048576 AB235:AB236 AB2:AB171 AB196 AB275:AB396 AB179</xm:sqref>
        </x14:dataValidation>
        <x14:dataValidation type="list" allowBlank="1" showInputMessage="1" showErrorMessage="1" xr:uid="{C7DAAD05-7AD2-4D98-ADBA-B9D37AD267E5}">
          <x14:formula1>
            <xm:f>LISTAS!$A$41:$A$46</xm:f>
          </x14:formula1>
          <xm:sqref>K2:K396</xm:sqref>
        </x14:dataValidation>
        <x14:dataValidation type="list" allowBlank="1" showInputMessage="1" showErrorMessage="1" xr:uid="{3D668544-97E9-480E-84DB-D0814FB9CC57}">
          <x14:formula1>
            <xm:f>LISTAS!$A$72:$A$516</xm:f>
          </x14:formula1>
          <xm:sqref>Q276:Q366 Q196 Q368:Q382 Q2:Q171 Q384:Q386 Q388:Q390 Q392:Q396</xm:sqref>
        </x14:dataValidation>
        <x14:dataValidation type="list" allowBlank="1" showInputMessage="1" showErrorMessage="1" xr:uid="{62277DF9-F2CD-4072-A184-CDC21B59F821}">
          <x14:formula1>
            <xm:f>LISTAS!$A$557:$A$566</xm:f>
          </x14:formula1>
          <xm:sqref>X330 X235:X236 X243 X276:X328 X2:X171 X335:X396</xm:sqref>
        </x14:dataValidation>
        <x14:dataValidation type="list" allowBlank="1" showInputMessage="1" showErrorMessage="1" xr:uid="{BA72E0D2-EE51-4AD6-B67B-3927F0261B39}">
          <x14:formula1>
            <xm:f>LISTAS!$A$993:$A$1012</xm:f>
          </x14:formula1>
          <xm:sqref>AT243 AT2:AT190 AT379:AT393 AT196 AT276:AT377</xm:sqref>
        </x14:dataValidation>
        <x14:dataValidation type="list" allowBlank="1" showInputMessage="1" showErrorMessage="1" xr:uid="{1BDAC295-7409-4FF1-89F9-65FB7370B20E}">
          <x14:formula1>
            <xm:f>LISTAS!$A$2:$A$12</xm:f>
          </x14:formula1>
          <xm:sqref>H2:H396</xm:sqref>
        </x14:dataValidation>
        <x14:dataValidation type="list" allowBlank="1" showInputMessage="1" showErrorMessage="1" xr:uid="{ECB7800F-E451-47A4-A0AA-22C1AC2E4506}">
          <x14:formula1>
            <xm:f>LISTAS!$A$15:$A$38</xm:f>
          </x14:formula1>
          <xm:sqref>J2:J396</xm:sqref>
        </x14:dataValidation>
        <x14:dataValidation type="list" allowBlank="1" showInputMessage="1" showErrorMessage="1" xr:uid="{41171F30-54BB-4193-9665-1EBD5435765D}">
          <x14:formula1>
            <xm:f>LISTAS!$A$53:$A$62</xm:f>
          </x14:formula1>
          <xm:sqref>L2:L396</xm:sqref>
        </x14:dataValidation>
        <x14:dataValidation type="list" allowBlank="1" showInputMessage="1" showErrorMessage="1" xr:uid="{E1602B3D-C33F-4850-A5FE-7EA9D1291206}">
          <x14:formula1>
            <xm:f>LISTAS!$A$541:$A$543</xm:f>
          </x14:formula1>
          <xm:sqref>R2:S396 T2:T405</xm:sqref>
        </x14:dataValidation>
        <x14:dataValidation type="list" allowBlank="1" showInputMessage="1" showErrorMessage="1" xr:uid="{17B6CFF1-0CF4-4B28-96A3-48DB148C7A72}">
          <x14:formula1>
            <xm:f>LISTAS!$A$904:$A$918</xm:f>
          </x14:formula1>
          <xm:sqref>AJ2:AJ393</xm:sqref>
        </x14:dataValidation>
        <x14:dataValidation type="list" allowBlank="1" showInputMessage="1" showErrorMessage="1" xr:uid="{4F5C9373-9D64-4EE0-8738-75867ED7C138}">
          <x14:formula1>
            <xm:f>LISTAS!$A$65:$A$69</xm:f>
          </x14:formula1>
          <xm:sqref>M2:M396</xm:sqref>
        </x14:dataValidation>
        <x14:dataValidation type="list" allowBlank="1" showInputMessage="1" showErrorMessage="1" xr:uid="{D5B14DB8-2C9B-40CB-AEA5-507620C45224}">
          <x14:formula1>
            <xm:f>LISTAS!$A$1015:$A$1022</xm:f>
          </x14:formula1>
          <xm:sqref>AX2:AX393</xm:sqref>
        </x14:dataValidation>
        <x14:dataValidation type="list" allowBlank="1" showInputMessage="1" showErrorMessage="1" xr:uid="{B8C3114F-DE2B-4CB0-9108-650958B128B8}">
          <x14:formula1>
            <xm:f>LISTAS!$A$1055:$A$1056</xm:f>
          </x14:formula1>
          <xm:sqref>F2:F396</xm:sqref>
        </x14:dataValidation>
        <x14:dataValidation type="list" allowBlank="1" showInputMessage="1" showErrorMessage="1" xr:uid="{3A86AF1A-DB80-433D-8AC0-527A71C7067B}">
          <x14:formula1>
            <xm:f>LISTAS!$A$899:$A$901</xm:f>
          </x14:formula1>
          <xm:sqref>V2:V396</xm:sqref>
        </x14:dataValidation>
        <x14:dataValidation type="list" allowBlank="1" showInputMessage="1" showErrorMessage="1" xr:uid="{22821A7A-9D58-4FBB-B6FA-0EB1C86BCE26}">
          <x14:formula1>
            <xm:f>LISTAS!$A$1060:$A$1071</xm:f>
          </x14:formula1>
          <xm:sqref>AZ197:AZ396 AZ2:AZ195</xm:sqref>
        </x14:dataValidation>
        <x14:dataValidation type="list" allowBlank="1" showInputMessage="1" showErrorMessage="1" xr:uid="{D5A94F63-1AF0-43C5-BE3E-02B8F48D31C8}">
          <x14:formula1>
            <xm:f>LISTAS!$A$922:$A$989</xm:f>
          </x14:formula1>
          <xm:sqref>AK2:AK7 AK9:AK171 AK181 AK188 AK178 AK273 AK243 AK196 AK226 AK224 AK258 AK275:AK393 AK236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8816AA-2956-4E6C-8F4C-EE8E0524474B}">
  <dimension ref="A1:AL1071"/>
  <sheetViews>
    <sheetView topLeftCell="A290" zoomScale="115" zoomScaleNormal="115" workbookViewId="0">
      <selection activeCell="A319" sqref="A319"/>
    </sheetView>
  </sheetViews>
  <sheetFormatPr defaultColWidth="11.42578125" defaultRowHeight="15"/>
  <cols>
    <col min="1" max="1" width="128.42578125" bestFit="1" customWidth="1"/>
    <col min="2" max="2" width="19.28515625" bestFit="1" customWidth="1"/>
  </cols>
  <sheetData>
    <row r="1" spans="1:1" ht="15.75" thickBot="1">
      <c r="A1" s="37" t="s">
        <v>3615</v>
      </c>
    </row>
    <row r="2" spans="1:1">
      <c r="A2" t="s">
        <v>3616</v>
      </c>
    </row>
    <row r="3" spans="1:1">
      <c r="A3" t="s">
        <v>1885</v>
      </c>
    </row>
    <row r="4" spans="1:1">
      <c r="A4" t="s">
        <v>3617</v>
      </c>
    </row>
    <row r="5" spans="1:1">
      <c r="A5" t="s">
        <v>74</v>
      </c>
    </row>
    <row r="6" spans="1:1">
      <c r="A6" t="s">
        <v>3618</v>
      </c>
    </row>
    <row r="7" spans="1:1">
      <c r="A7" t="s">
        <v>3619</v>
      </c>
    </row>
    <row r="8" spans="1:1">
      <c r="A8" t="s">
        <v>3465</v>
      </c>
    </row>
    <row r="9" spans="1:1">
      <c r="A9" t="s">
        <v>3531</v>
      </c>
    </row>
    <row r="10" spans="1:1">
      <c r="A10" t="s">
        <v>3620</v>
      </c>
    </row>
    <row r="11" spans="1:1">
      <c r="A11" t="s">
        <v>3347</v>
      </c>
    </row>
    <row r="12" spans="1:1">
      <c r="A12" t="s">
        <v>3621</v>
      </c>
    </row>
    <row r="14" spans="1:1" ht="15.75" thickBot="1">
      <c r="A14" s="37" t="s">
        <v>3622</v>
      </c>
    </row>
    <row r="15" spans="1:1">
      <c r="A15" t="s">
        <v>3616</v>
      </c>
    </row>
    <row r="16" spans="1:1">
      <c r="A16" t="s">
        <v>3623</v>
      </c>
    </row>
    <row r="17" spans="1:1">
      <c r="A17" t="s">
        <v>3624</v>
      </c>
    </row>
    <row r="18" spans="1:1">
      <c r="A18" t="s">
        <v>3625</v>
      </c>
    </row>
    <row r="19" spans="1:1">
      <c r="A19" t="s">
        <v>3626</v>
      </c>
    </row>
    <row r="20" spans="1:1">
      <c r="A20" t="s">
        <v>1887</v>
      </c>
    </row>
    <row r="21" spans="1:1">
      <c r="A21" t="s">
        <v>3627</v>
      </c>
    </row>
    <row r="22" spans="1:1">
      <c r="A22" t="s">
        <v>3628</v>
      </c>
    </row>
    <row r="23" spans="1:1">
      <c r="A23" t="s">
        <v>3629</v>
      </c>
    </row>
    <row r="24" spans="1:1">
      <c r="A24" t="s">
        <v>3630</v>
      </c>
    </row>
    <row r="25" spans="1:1">
      <c r="A25" t="s">
        <v>3435</v>
      </c>
    </row>
    <row r="26" spans="1:1">
      <c r="A26" t="s">
        <v>3631</v>
      </c>
    </row>
    <row r="27" spans="1:1">
      <c r="A27" t="s">
        <v>3632</v>
      </c>
    </row>
    <row r="28" spans="1:1">
      <c r="A28" t="s">
        <v>3633</v>
      </c>
    </row>
    <row r="29" spans="1:1">
      <c r="A29" t="s">
        <v>76</v>
      </c>
    </row>
    <row r="30" spans="1:1">
      <c r="A30" t="s">
        <v>3634</v>
      </c>
    </row>
    <row r="31" spans="1:1">
      <c r="A31" t="s">
        <v>3349</v>
      </c>
    </row>
    <row r="32" spans="1:1">
      <c r="A32" t="s">
        <v>3635</v>
      </c>
    </row>
    <row r="33" spans="1:3">
      <c r="A33" t="s">
        <v>2595</v>
      </c>
    </row>
    <row r="34" spans="1:3">
      <c r="A34" t="s">
        <v>3636</v>
      </c>
    </row>
    <row r="35" spans="1:3">
      <c r="A35" t="s">
        <v>3637</v>
      </c>
    </row>
    <row r="36" spans="1:3">
      <c r="A36" t="s">
        <v>3638</v>
      </c>
    </row>
    <row r="37" spans="1:3">
      <c r="A37" t="s">
        <v>3639</v>
      </c>
    </row>
    <row r="38" spans="1:3">
      <c r="A38" t="s">
        <v>3640</v>
      </c>
    </row>
    <row r="39" spans="1:3" ht="15.75" thickBot="1"/>
    <row r="40" spans="1:3" ht="15.75" thickBot="1">
      <c r="A40" s="37" t="s">
        <v>3641</v>
      </c>
    </row>
    <row r="41" spans="1:3">
      <c r="A41" t="s">
        <v>77</v>
      </c>
    </row>
    <row r="42" spans="1:3">
      <c r="A42" t="s">
        <v>248</v>
      </c>
    </row>
    <row r="43" spans="1:3">
      <c r="A43" t="s">
        <v>298</v>
      </c>
    </row>
    <row r="44" spans="1:3">
      <c r="A44" t="s">
        <v>209</v>
      </c>
    </row>
    <row r="45" spans="1:3">
      <c r="A45" t="s">
        <v>183</v>
      </c>
    </row>
    <row r="46" spans="1:3">
      <c r="A46" t="s">
        <v>3096</v>
      </c>
      <c r="C46" t="s">
        <v>3642</v>
      </c>
    </row>
    <row r="47" spans="1:3">
      <c r="C47" t="s">
        <v>3643</v>
      </c>
    </row>
    <row r="48" spans="1:3" ht="15.75" thickBot="1">
      <c r="A48" s="37" t="s">
        <v>3644</v>
      </c>
    </row>
    <row r="49" spans="1:1">
      <c r="A49" t="s">
        <v>77</v>
      </c>
    </row>
    <row r="51" spans="1:1" ht="15.75" thickBot="1"/>
    <row r="52" spans="1:1" ht="15.75" thickBot="1">
      <c r="A52" s="37" t="s">
        <v>3645</v>
      </c>
    </row>
    <row r="53" spans="1:1">
      <c r="A53" t="s">
        <v>612</v>
      </c>
    </row>
    <row r="54" spans="1:1">
      <c r="A54" t="s">
        <v>413</v>
      </c>
    </row>
    <row r="55" spans="1:1">
      <c r="A55" t="s">
        <v>121</v>
      </c>
    </row>
    <row r="56" spans="1:1">
      <c r="A56" t="s">
        <v>826</v>
      </c>
    </row>
    <row r="57" spans="1:1">
      <c r="A57" t="s">
        <v>3646</v>
      </c>
    </row>
    <row r="58" spans="1:1">
      <c r="A58" t="s">
        <v>3647</v>
      </c>
    </row>
    <row r="59" spans="1:1">
      <c r="A59" t="s">
        <v>538</v>
      </c>
    </row>
    <row r="60" spans="1:1">
      <c r="A60" t="s">
        <v>855</v>
      </c>
    </row>
    <row r="61" spans="1:1">
      <c r="A61" t="s">
        <v>184</v>
      </c>
    </row>
    <row r="62" spans="1:1">
      <c r="A62" t="s">
        <v>78</v>
      </c>
    </row>
    <row r="64" spans="1:1" ht="15.75" thickBot="1">
      <c r="A64" s="37" t="s">
        <v>3648</v>
      </c>
    </row>
    <row r="65" spans="1:1">
      <c r="A65" t="s">
        <v>79</v>
      </c>
    </row>
    <row r="66" spans="1:1">
      <c r="A66" t="s">
        <v>856</v>
      </c>
    </row>
    <row r="67" spans="1:1">
      <c r="A67" t="s">
        <v>456</v>
      </c>
    </row>
    <row r="68" spans="1:1">
      <c r="A68" t="s">
        <v>539</v>
      </c>
    </row>
    <row r="69" spans="1:1">
      <c r="A69" t="s">
        <v>185</v>
      </c>
    </row>
    <row r="70" spans="1:1" ht="15.75" thickBot="1"/>
    <row r="71" spans="1:1" ht="15.75" thickBot="1">
      <c r="A71" s="37" t="s">
        <v>3649</v>
      </c>
    </row>
    <row r="72" spans="1:1">
      <c r="A72" s="38" t="s">
        <v>3650</v>
      </c>
    </row>
    <row r="73" spans="1:1">
      <c r="A73" s="38" t="s">
        <v>3651</v>
      </c>
    </row>
    <row r="74" spans="1:1">
      <c r="A74" s="38" t="s">
        <v>3652</v>
      </c>
    </row>
    <row r="75" spans="1:1">
      <c r="A75" s="38" t="s">
        <v>3653</v>
      </c>
    </row>
    <row r="76" spans="1:1">
      <c r="A76" s="38" t="s">
        <v>3654</v>
      </c>
    </row>
    <row r="77" spans="1:1">
      <c r="A77" s="38" t="s">
        <v>3554</v>
      </c>
    </row>
    <row r="78" spans="1:1">
      <c r="A78" s="38" t="s">
        <v>3655</v>
      </c>
    </row>
    <row r="79" spans="1:1">
      <c r="A79" s="38" t="s">
        <v>3488</v>
      </c>
    </row>
    <row r="80" spans="1:1">
      <c r="A80" t="s">
        <v>3544</v>
      </c>
    </row>
    <row r="81" spans="1:1">
      <c r="A81" s="38" t="s">
        <v>3652</v>
      </c>
    </row>
    <row r="82" spans="1:1">
      <c r="A82" s="38" t="s">
        <v>80</v>
      </c>
    </row>
    <row r="83" spans="1:1">
      <c r="A83" s="38" t="s">
        <v>80</v>
      </c>
    </row>
    <row r="84" spans="1:1">
      <c r="A84" s="38" t="s">
        <v>80</v>
      </c>
    </row>
    <row r="85" spans="1:1">
      <c r="A85" s="38" t="s">
        <v>80</v>
      </c>
    </row>
    <row r="86" spans="1:1">
      <c r="A86" s="38" t="s">
        <v>80</v>
      </c>
    </row>
    <row r="87" spans="1:1">
      <c r="A87" s="38" t="s">
        <v>80</v>
      </c>
    </row>
    <row r="88" spans="1:1">
      <c r="A88" s="38" t="s">
        <v>80</v>
      </c>
    </row>
    <row r="89" spans="1:1">
      <c r="A89" s="38" t="s">
        <v>80</v>
      </c>
    </row>
    <row r="90" spans="1:1">
      <c r="A90" s="38" t="s">
        <v>80</v>
      </c>
    </row>
    <row r="91" spans="1:1">
      <c r="A91" s="38" t="s">
        <v>80</v>
      </c>
    </row>
    <row r="92" spans="1:1">
      <c r="A92" s="38" t="s">
        <v>517</v>
      </c>
    </row>
    <row r="93" spans="1:1">
      <c r="A93" s="38" t="s">
        <v>220</v>
      </c>
    </row>
    <row r="94" spans="1:1">
      <c r="A94" s="38" t="s">
        <v>80</v>
      </c>
    </row>
    <row r="95" spans="1:1">
      <c r="A95" s="38" t="s">
        <v>80</v>
      </c>
    </row>
    <row r="96" spans="1:1">
      <c r="A96" s="38" t="s">
        <v>80</v>
      </c>
    </row>
    <row r="97" spans="1:1">
      <c r="A97" s="38" t="s">
        <v>220</v>
      </c>
    </row>
    <row r="98" spans="1:1">
      <c r="A98" s="38" t="s">
        <v>186</v>
      </c>
    </row>
    <row r="99" spans="1:1">
      <c r="A99" s="38" t="s">
        <v>186</v>
      </c>
    </row>
    <row r="100" spans="1:1">
      <c r="A100" s="38" t="s">
        <v>220</v>
      </c>
    </row>
    <row r="101" spans="1:1">
      <c r="A101" s="38" t="s">
        <v>220</v>
      </c>
    </row>
    <row r="102" spans="1:1">
      <c r="A102" s="38" t="s">
        <v>220</v>
      </c>
    </row>
    <row r="103" spans="1:1">
      <c r="A103" s="38" t="s">
        <v>220</v>
      </c>
    </row>
    <row r="104" spans="1:1">
      <c r="A104" s="38" t="s">
        <v>220</v>
      </c>
    </row>
    <row r="105" spans="1:1">
      <c r="A105" s="38" t="s">
        <v>220</v>
      </c>
    </row>
    <row r="106" spans="1:1">
      <c r="A106" s="38" t="s">
        <v>186</v>
      </c>
    </row>
    <row r="107" spans="1:1">
      <c r="A107" s="38" t="s">
        <v>186</v>
      </c>
    </row>
    <row r="108" spans="1:1">
      <c r="A108" s="38" t="s">
        <v>186</v>
      </c>
    </row>
    <row r="109" spans="1:1">
      <c r="A109" s="38" t="s">
        <v>220</v>
      </c>
    </row>
    <row r="110" spans="1:1">
      <c r="A110" s="38" t="s">
        <v>186</v>
      </c>
    </row>
    <row r="111" spans="1:1">
      <c r="A111" s="38" t="s">
        <v>186</v>
      </c>
    </row>
    <row r="112" spans="1:1">
      <c r="A112" s="38" t="s">
        <v>186</v>
      </c>
    </row>
    <row r="113" spans="1:1">
      <c r="A113" s="38" t="s">
        <v>220</v>
      </c>
    </row>
    <row r="114" spans="1:1">
      <c r="A114" s="38" t="s">
        <v>220</v>
      </c>
    </row>
    <row r="115" spans="1:1">
      <c r="A115" s="38" t="s">
        <v>220</v>
      </c>
    </row>
    <row r="116" spans="1:1">
      <c r="A116" s="38" t="s">
        <v>517</v>
      </c>
    </row>
    <row r="117" spans="1:1">
      <c r="A117" s="38" t="s">
        <v>517</v>
      </c>
    </row>
    <row r="118" spans="1:1">
      <c r="A118" s="38" t="s">
        <v>517</v>
      </c>
    </row>
    <row r="119" spans="1:1">
      <c r="A119" s="38" t="s">
        <v>517</v>
      </c>
    </row>
    <row r="120" spans="1:1">
      <c r="A120" s="38" t="s">
        <v>517</v>
      </c>
    </row>
    <row r="121" spans="1:1">
      <c r="A121" s="38" t="s">
        <v>517</v>
      </c>
    </row>
    <row r="122" spans="1:1">
      <c r="A122" s="38" t="s">
        <v>517</v>
      </c>
    </row>
    <row r="123" spans="1:1">
      <c r="A123" s="38" t="s">
        <v>80</v>
      </c>
    </row>
    <row r="124" spans="1:1">
      <c r="A124" s="38" t="s">
        <v>80</v>
      </c>
    </row>
    <row r="125" spans="1:1">
      <c r="A125" s="38" t="s">
        <v>432</v>
      </c>
    </row>
    <row r="126" spans="1:1">
      <c r="A126" s="38" t="s">
        <v>80</v>
      </c>
    </row>
    <row r="127" spans="1:1">
      <c r="A127" s="38" t="s">
        <v>540</v>
      </c>
    </row>
    <row r="128" spans="1:1">
      <c r="A128" s="38" t="s">
        <v>540</v>
      </c>
    </row>
    <row r="129" spans="1:1">
      <c r="A129" s="38" t="s">
        <v>80</v>
      </c>
    </row>
    <row r="130" spans="1:1">
      <c r="A130" s="38" t="s">
        <v>80</v>
      </c>
    </row>
    <row r="131" spans="1:1">
      <c r="A131" s="38" t="s">
        <v>80</v>
      </c>
    </row>
    <row r="132" spans="1:1">
      <c r="A132" s="38" t="s">
        <v>80</v>
      </c>
    </row>
    <row r="133" spans="1:1">
      <c r="A133" s="38" t="s">
        <v>540</v>
      </c>
    </row>
    <row r="134" spans="1:1">
      <c r="A134" s="38" t="s">
        <v>432</v>
      </c>
    </row>
    <row r="135" spans="1:1">
      <c r="A135" s="38" t="s">
        <v>432</v>
      </c>
    </row>
    <row r="136" spans="1:1">
      <c r="A136" s="38" t="s">
        <v>540</v>
      </c>
    </row>
    <row r="137" spans="1:1">
      <c r="A137" s="38" t="s">
        <v>750</v>
      </c>
    </row>
    <row r="138" spans="1:1">
      <c r="A138" s="38" t="s">
        <v>432</v>
      </c>
    </row>
    <row r="139" spans="1:1">
      <c r="A139" s="38" t="s">
        <v>220</v>
      </c>
    </row>
    <row r="140" spans="1:1">
      <c r="A140" s="38" t="s">
        <v>477</v>
      </c>
    </row>
    <row r="141" spans="1:1">
      <c r="A141" s="38" t="s">
        <v>477</v>
      </c>
    </row>
    <row r="142" spans="1:1">
      <c r="A142" s="38" t="s">
        <v>540</v>
      </c>
    </row>
    <row r="143" spans="1:1">
      <c r="A143" s="38" t="s">
        <v>477</v>
      </c>
    </row>
    <row r="144" spans="1:1">
      <c r="A144" s="38" t="s">
        <v>477</v>
      </c>
    </row>
    <row r="145" spans="1:1">
      <c r="A145" s="38" t="s">
        <v>477</v>
      </c>
    </row>
    <row r="146" spans="1:1">
      <c r="A146" s="38" t="s">
        <v>486</v>
      </c>
    </row>
    <row r="147" spans="1:1">
      <c r="A147" s="38" t="s">
        <v>517</v>
      </c>
    </row>
    <row r="148" spans="1:1">
      <c r="A148" s="38" t="s">
        <v>540</v>
      </c>
    </row>
    <row r="149" spans="1:1">
      <c r="A149" s="38" t="s">
        <v>486</v>
      </c>
    </row>
    <row r="150" spans="1:1">
      <c r="A150" s="38" t="s">
        <v>517</v>
      </c>
    </row>
    <row r="151" spans="1:1">
      <c r="A151" s="38" t="s">
        <v>457</v>
      </c>
    </row>
    <row r="152" spans="1:1">
      <c r="A152" s="38" t="s">
        <v>540</v>
      </c>
    </row>
    <row r="153" spans="1:1">
      <c r="A153" s="38" t="s">
        <v>457</v>
      </c>
    </row>
    <row r="154" spans="1:1">
      <c r="A154" s="38" t="s">
        <v>432</v>
      </c>
    </row>
    <row r="155" spans="1:1">
      <c r="A155" s="38" t="s">
        <v>457</v>
      </c>
    </row>
    <row r="156" spans="1:1">
      <c r="A156" s="38" t="s">
        <v>857</v>
      </c>
    </row>
    <row r="157" spans="1:1">
      <c r="A157" s="38" t="s">
        <v>517</v>
      </c>
    </row>
    <row r="158" spans="1:1">
      <c r="A158" s="38" t="s">
        <v>540</v>
      </c>
    </row>
    <row r="159" spans="1:1">
      <c r="A159" s="38" t="s">
        <v>540</v>
      </c>
    </row>
    <row r="160" spans="1:1">
      <c r="A160" s="38" t="s">
        <v>1129</v>
      </c>
    </row>
    <row r="161" spans="1:1">
      <c r="A161" s="38" t="s">
        <v>540</v>
      </c>
    </row>
    <row r="162" spans="1:1">
      <c r="A162" s="38" t="s">
        <v>1129</v>
      </c>
    </row>
    <row r="163" spans="1:1">
      <c r="A163" s="38" t="s">
        <v>517</v>
      </c>
    </row>
    <row r="164" spans="1:1">
      <c r="A164" s="38" t="s">
        <v>517</v>
      </c>
    </row>
    <row r="165" spans="1:1">
      <c r="A165" s="38" t="s">
        <v>540</v>
      </c>
    </row>
    <row r="166" spans="1:1">
      <c r="A166" s="38" t="s">
        <v>1129</v>
      </c>
    </row>
    <row r="167" spans="1:1">
      <c r="A167" s="38" t="s">
        <v>540</v>
      </c>
    </row>
    <row r="168" spans="1:1">
      <c r="A168" s="38" t="s">
        <v>540</v>
      </c>
    </row>
    <row r="169" spans="1:1">
      <c r="A169" s="38" t="s">
        <v>540</v>
      </c>
    </row>
    <row r="170" spans="1:1">
      <c r="A170" s="38" t="s">
        <v>540</v>
      </c>
    </row>
    <row r="171" spans="1:1">
      <c r="A171" s="38" t="s">
        <v>517</v>
      </c>
    </row>
    <row r="172" spans="1:1">
      <c r="A172" s="38" t="s">
        <v>540</v>
      </c>
    </row>
    <row r="173" spans="1:1">
      <c r="A173" s="38" t="s">
        <v>540</v>
      </c>
    </row>
    <row r="174" spans="1:1">
      <c r="A174" s="38" t="s">
        <v>540</v>
      </c>
    </row>
    <row r="175" spans="1:1">
      <c r="A175" s="38" t="s">
        <v>540</v>
      </c>
    </row>
    <row r="176" spans="1:1">
      <c r="A176" s="38" t="s">
        <v>540</v>
      </c>
    </row>
    <row r="177" spans="1:1">
      <c r="A177" s="38" t="s">
        <v>1129</v>
      </c>
    </row>
    <row r="178" spans="1:1">
      <c r="A178" s="38" t="s">
        <v>1129</v>
      </c>
    </row>
    <row r="179" spans="1:1">
      <c r="A179" s="38" t="s">
        <v>1129</v>
      </c>
    </row>
    <row r="180" spans="1:1">
      <c r="A180" s="38" t="s">
        <v>1129</v>
      </c>
    </row>
    <row r="181" spans="1:1">
      <c r="A181" s="38" t="s">
        <v>789</v>
      </c>
    </row>
    <row r="182" spans="1:1">
      <c r="A182" s="38" t="s">
        <v>789</v>
      </c>
    </row>
    <row r="183" spans="1:1">
      <c r="A183" s="38" t="s">
        <v>1338</v>
      </c>
    </row>
    <row r="184" spans="1:1">
      <c r="A184" s="38" t="s">
        <v>1338</v>
      </c>
    </row>
    <row r="185" spans="1:1">
      <c r="A185" s="38" t="s">
        <v>1338</v>
      </c>
    </row>
    <row r="186" spans="1:1">
      <c r="A186" s="38" t="s">
        <v>789</v>
      </c>
    </row>
    <row r="187" spans="1:1">
      <c r="A187" s="38" t="s">
        <v>1338</v>
      </c>
    </row>
    <row r="188" spans="1:1">
      <c r="A188" s="38" t="s">
        <v>789</v>
      </c>
    </row>
    <row r="189" spans="1:1">
      <c r="A189" s="38" t="s">
        <v>517</v>
      </c>
    </row>
    <row r="190" spans="1:1">
      <c r="A190" s="38" t="s">
        <v>517</v>
      </c>
    </row>
    <row r="191" spans="1:1">
      <c r="A191" s="38" t="s">
        <v>540</v>
      </c>
    </row>
    <row r="192" spans="1:1">
      <c r="A192" s="38" t="s">
        <v>540</v>
      </c>
    </row>
    <row r="193" spans="1:1">
      <c r="A193" s="38" t="s">
        <v>540</v>
      </c>
    </row>
    <row r="194" spans="1:1">
      <c r="A194" s="38" t="s">
        <v>80</v>
      </c>
    </row>
    <row r="195" spans="1:1">
      <c r="A195" s="38" t="s">
        <v>540</v>
      </c>
    </row>
    <row r="196" spans="1:1">
      <c r="A196" s="38" t="s">
        <v>857</v>
      </c>
    </row>
    <row r="197" spans="1:1">
      <c r="A197" s="38" t="s">
        <v>857</v>
      </c>
    </row>
    <row r="198" spans="1:1">
      <c r="A198" s="38" t="s">
        <v>857</v>
      </c>
    </row>
    <row r="199" spans="1:1">
      <c r="A199" s="38" t="s">
        <v>857</v>
      </c>
    </row>
    <row r="200" spans="1:1">
      <c r="A200" s="38" t="s">
        <v>857</v>
      </c>
    </row>
    <row r="201" spans="1:1">
      <c r="A201" s="38" t="s">
        <v>857</v>
      </c>
    </row>
    <row r="202" spans="1:1">
      <c r="A202" s="38" t="s">
        <v>857</v>
      </c>
    </row>
    <row r="203" spans="1:1">
      <c r="A203" s="38" t="s">
        <v>220</v>
      </c>
    </row>
    <row r="204" spans="1:1">
      <c r="A204" s="38" t="s">
        <v>789</v>
      </c>
    </row>
    <row r="205" spans="1:1">
      <c r="A205" s="38" t="s">
        <v>857</v>
      </c>
    </row>
    <row r="206" spans="1:1">
      <c r="A206" s="38" t="s">
        <v>857</v>
      </c>
    </row>
    <row r="207" spans="1:1">
      <c r="A207" s="38" t="s">
        <v>220</v>
      </c>
    </row>
    <row r="208" spans="1:1">
      <c r="A208" s="38" t="s">
        <v>789</v>
      </c>
    </row>
    <row r="209" spans="1:1">
      <c r="A209" s="38" t="s">
        <v>80</v>
      </c>
    </row>
    <row r="210" spans="1:1">
      <c r="A210" s="38" t="s">
        <v>857</v>
      </c>
    </row>
    <row r="211" spans="1:1">
      <c r="A211" s="38" t="s">
        <v>857</v>
      </c>
    </row>
    <row r="212" spans="1:1">
      <c r="A212" s="38" t="s">
        <v>573</v>
      </c>
    </row>
    <row r="213" spans="1:1">
      <c r="A213" s="38" t="s">
        <v>517</v>
      </c>
    </row>
    <row r="214" spans="1:1">
      <c r="A214" s="38" t="s">
        <v>517</v>
      </c>
    </row>
    <row r="215" spans="1:1">
      <c r="A215" s="38" t="s">
        <v>1338</v>
      </c>
    </row>
    <row r="216" spans="1:1">
      <c r="A216" s="38" t="s">
        <v>1338</v>
      </c>
    </row>
    <row r="217" spans="1:1">
      <c r="A217" s="38" t="s">
        <v>540</v>
      </c>
    </row>
    <row r="218" spans="1:1">
      <c r="A218" s="38" t="s">
        <v>540</v>
      </c>
    </row>
    <row r="219" spans="1:1">
      <c r="A219" s="38" t="s">
        <v>540</v>
      </c>
    </row>
    <row r="220" spans="1:1">
      <c r="A220" s="38" t="s">
        <v>540</v>
      </c>
    </row>
    <row r="221" spans="1:1">
      <c r="A221" s="38" t="s">
        <v>540</v>
      </c>
    </row>
    <row r="222" spans="1:1">
      <c r="A222" s="38" t="s">
        <v>540</v>
      </c>
    </row>
    <row r="223" spans="1:1">
      <c r="A223" s="38" t="s">
        <v>457</v>
      </c>
    </row>
    <row r="224" spans="1:1">
      <c r="A224" s="38" t="s">
        <v>527</v>
      </c>
    </row>
    <row r="225" spans="1:1">
      <c r="A225" s="38" t="s">
        <v>540</v>
      </c>
    </row>
    <row r="226" spans="1:1">
      <c r="A226" s="38" t="s">
        <v>540</v>
      </c>
    </row>
    <row r="227" spans="1:1">
      <c r="A227" s="38" t="s">
        <v>1129</v>
      </c>
    </row>
    <row r="228" spans="1:1">
      <c r="A228" s="38" t="s">
        <v>1129</v>
      </c>
    </row>
    <row r="229" spans="1:1">
      <c r="A229" s="38" t="s">
        <v>1129</v>
      </c>
    </row>
    <row r="230" spans="1:1">
      <c r="A230" s="38" t="s">
        <v>1129</v>
      </c>
    </row>
    <row r="231" spans="1:1">
      <c r="A231" s="38" t="s">
        <v>540</v>
      </c>
    </row>
    <row r="232" spans="1:1">
      <c r="A232" s="38" t="s">
        <v>457</v>
      </c>
    </row>
    <row r="233" spans="1:1">
      <c r="A233" s="38" t="s">
        <v>432</v>
      </c>
    </row>
    <row r="234" spans="1:1">
      <c r="A234" s="38" t="s">
        <v>540</v>
      </c>
    </row>
    <row r="235" spans="1:1">
      <c r="A235" s="38" t="s">
        <v>1476</v>
      </c>
    </row>
    <row r="236" spans="1:1">
      <c r="A236" s="38" t="s">
        <v>1476</v>
      </c>
    </row>
    <row r="237" spans="1:1">
      <c r="A237" s="38" t="s">
        <v>1476</v>
      </c>
    </row>
    <row r="238" spans="1:1">
      <c r="A238" s="38" t="s">
        <v>457</v>
      </c>
    </row>
    <row r="239" spans="1:1">
      <c r="A239" s="38" t="s">
        <v>857</v>
      </c>
    </row>
    <row r="240" spans="1:1">
      <c r="A240" s="38" t="s">
        <v>517</v>
      </c>
    </row>
    <row r="241" spans="1:1">
      <c r="A241" s="38" t="s">
        <v>517</v>
      </c>
    </row>
    <row r="242" spans="1:1">
      <c r="A242" s="38" t="s">
        <v>857</v>
      </c>
    </row>
    <row r="243" spans="1:1">
      <c r="A243" s="38" t="s">
        <v>517</v>
      </c>
    </row>
    <row r="244" spans="1:1">
      <c r="A244" s="38" t="s">
        <v>540</v>
      </c>
    </row>
    <row r="245" spans="1:1">
      <c r="A245" s="38" t="s">
        <v>517</v>
      </c>
    </row>
    <row r="246" spans="1:1">
      <c r="A246" s="38" t="s">
        <v>486</v>
      </c>
    </row>
    <row r="247" spans="1:1">
      <c r="A247" s="38" t="s">
        <v>486</v>
      </c>
    </row>
    <row r="248" spans="1:1">
      <c r="A248" s="38" t="s">
        <v>486</v>
      </c>
    </row>
    <row r="249" spans="1:1">
      <c r="A249" s="38" t="s">
        <v>517</v>
      </c>
    </row>
    <row r="250" spans="1:1">
      <c r="A250" s="38" t="s">
        <v>486</v>
      </c>
    </row>
    <row r="251" spans="1:1">
      <c r="A251" s="38" t="s">
        <v>527</v>
      </c>
    </row>
    <row r="252" spans="1:1">
      <c r="A252" s="38" t="s">
        <v>477</v>
      </c>
    </row>
    <row r="253" spans="1:1">
      <c r="A253" s="38" t="s">
        <v>540</v>
      </c>
    </row>
    <row r="254" spans="1:1">
      <c r="A254" s="38" t="s">
        <v>477</v>
      </c>
    </row>
    <row r="255" spans="1:1">
      <c r="A255" s="38" t="s">
        <v>477</v>
      </c>
    </row>
    <row r="256" spans="1:1">
      <c r="A256" s="38" t="s">
        <v>477</v>
      </c>
    </row>
    <row r="257" spans="1:1">
      <c r="A257" s="38" t="s">
        <v>477</v>
      </c>
    </row>
    <row r="258" spans="1:1">
      <c r="A258" s="38" t="s">
        <v>477</v>
      </c>
    </row>
    <row r="259" spans="1:1">
      <c r="A259" s="38" t="s">
        <v>540</v>
      </c>
    </row>
    <row r="260" spans="1:1">
      <c r="A260" s="38" t="s">
        <v>540</v>
      </c>
    </row>
    <row r="261" spans="1:1">
      <c r="A261" s="38" t="s">
        <v>432</v>
      </c>
    </row>
    <row r="262" spans="1:1">
      <c r="A262" s="38" t="s">
        <v>540</v>
      </c>
    </row>
    <row r="263" spans="1:1">
      <c r="A263" s="38" t="s">
        <v>540</v>
      </c>
    </row>
    <row r="264" spans="1:1">
      <c r="A264" s="38" t="s">
        <v>857</v>
      </c>
    </row>
    <row r="265" spans="1:1">
      <c r="A265" s="38" t="s">
        <v>789</v>
      </c>
    </row>
    <row r="266" spans="1:1">
      <c r="A266" s="38" t="s">
        <v>789</v>
      </c>
    </row>
    <row r="267" spans="1:1">
      <c r="A267" s="38" t="s">
        <v>477</v>
      </c>
    </row>
    <row r="268" spans="1:1">
      <c r="A268" s="38" t="s">
        <v>477</v>
      </c>
    </row>
    <row r="269" spans="1:1">
      <c r="A269" s="38" t="s">
        <v>220</v>
      </c>
    </row>
    <row r="270" spans="1:1">
      <c r="A270" s="38" t="s">
        <v>857</v>
      </c>
    </row>
    <row r="271" spans="1:1">
      <c r="A271" s="38" t="s">
        <v>857</v>
      </c>
    </row>
    <row r="272" spans="1:1">
      <c r="A272" s="38" t="s">
        <v>477</v>
      </c>
    </row>
    <row r="273" spans="1:1">
      <c r="A273" s="38" t="s">
        <v>477</v>
      </c>
    </row>
    <row r="274" spans="1:1">
      <c r="A274" s="38" t="s">
        <v>80</v>
      </c>
    </row>
    <row r="275" spans="1:1">
      <c r="A275" s="38" t="s">
        <v>477</v>
      </c>
    </row>
    <row r="276" spans="1:1">
      <c r="A276" s="38" t="s">
        <v>517</v>
      </c>
    </row>
    <row r="277" spans="1:1">
      <c r="A277" s="38" t="s">
        <v>857</v>
      </c>
    </row>
    <row r="278" spans="1:1">
      <c r="A278" s="38" t="s">
        <v>857</v>
      </c>
    </row>
    <row r="279" spans="1:1">
      <c r="A279" s="38" t="s">
        <v>517</v>
      </c>
    </row>
    <row r="280" spans="1:1">
      <c r="A280" s="38" t="s">
        <v>517</v>
      </c>
    </row>
    <row r="281" spans="1:1">
      <c r="A281" s="38" t="s">
        <v>477</v>
      </c>
    </row>
    <row r="282" spans="1:1">
      <c r="A282" s="38" t="s">
        <v>517</v>
      </c>
    </row>
    <row r="283" spans="1:1">
      <c r="A283" s="38" t="s">
        <v>517</v>
      </c>
    </row>
    <row r="284" spans="1:1">
      <c r="A284" s="38" t="s">
        <v>3653</v>
      </c>
    </row>
    <row r="285" spans="1:1">
      <c r="A285" s="38" t="s">
        <v>517</v>
      </c>
    </row>
    <row r="286" spans="1:1">
      <c r="A286" s="38" t="s">
        <v>486</v>
      </c>
    </row>
    <row r="287" spans="1:1">
      <c r="A287" s="38" t="s">
        <v>1476</v>
      </c>
    </row>
    <row r="288" spans="1:1">
      <c r="A288" s="38" t="s">
        <v>540</v>
      </c>
    </row>
    <row r="289" spans="1:1">
      <c r="A289" s="38" t="s">
        <v>80</v>
      </c>
    </row>
    <row r="290" spans="1:1">
      <c r="A290" s="38" t="s">
        <v>573</v>
      </c>
    </row>
    <row r="291" spans="1:1">
      <c r="A291" s="38" t="s">
        <v>789</v>
      </c>
    </row>
    <row r="292" spans="1:1">
      <c r="A292" s="38" t="s">
        <v>789</v>
      </c>
    </row>
    <row r="293" spans="1:1">
      <c r="A293" s="38" t="s">
        <v>789</v>
      </c>
    </row>
    <row r="294" spans="1:1">
      <c r="A294" s="38" t="s">
        <v>789</v>
      </c>
    </row>
    <row r="295" spans="1:1">
      <c r="A295" s="38" t="s">
        <v>789</v>
      </c>
    </row>
    <row r="296" spans="1:1">
      <c r="A296" s="38" t="s">
        <v>789</v>
      </c>
    </row>
    <row r="297" spans="1:1">
      <c r="A297" s="38" t="s">
        <v>789</v>
      </c>
    </row>
    <row r="298" spans="1:1">
      <c r="A298" s="38" t="s">
        <v>789</v>
      </c>
    </row>
    <row r="299" spans="1:1">
      <c r="A299" s="38" t="s">
        <v>186</v>
      </c>
    </row>
    <row r="300" spans="1:1">
      <c r="A300" s="38" t="s">
        <v>789</v>
      </c>
    </row>
    <row r="301" spans="1:1">
      <c r="A301" s="38" t="s">
        <v>220</v>
      </c>
    </row>
    <row r="302" spans="1:1">
      <c r="A302" s="38" t="s">
        <v>80</v>
      </c>
    </row>
    <row r="303" spans="1:1">
      <c r="A303" s="38" t="s">
        <v>80</v>
      </c>
    </row>
    <row r="304" spans="1:1">
      <c r="A304" s="38" t="s">
        <v>789</v>
      </c>
    </row>
    <row r="305" spans="1:1">
      <c r="A305" s="38" t="s">
        <v>220</v>
      </c>
    </row>
    <row r="306" spans="1:1">
      <c r="A306" s="38" t="s">
        <v>789</v>
      </c>
    </row>
    <row r="307" spans="1:1">
      <c r="A307" s="38" t="s">
        <v>789</v>
      </c>
    </row>
    <row r="308" spans="1:1">
      <c r="A308" s="38" t="s">
        <v>220</v>
      </c>
    </row>
    <row r="309" spans="1:1">
      <c r="A309" s="38" t="s">
        <v>789</v>
      </c>
    </row>
    <row r="310" spans="1:1">
      <c r="A310" s="38" t="s">
        <v>220</v>
      </c>
    </row>
    <row r="311" spans="1:1">
      <c r="A311" s="38" t="s">
        <v>220</v>
      </c>
    </row>
    <row r="312" spans="1:1">
      <c r="A312" s="38" t="s">
        <v>1589</v>
      </c>
    </row>
    <row r="313" spans="1:1">
      <c r="A313" s="38" t="s">
        <v>3501</v>
      </c>
    </row>
    <row r="314" spans="1:1">
      <c r="A314" s="38" t="s">
        <v>3488</v>
      </c>
    </row>
    <row r="315" spans="1:1">
      <c r="A315" s="38" t="s">
        <v>3585</v>
      </c>
    </row>
    <row r="316" spans="1:1">
      <c r="A316" s="38" t="s">
        <v>3656</v>
      </c>
    </row>
    <row r="317" spans="1:1">
      <c r="A317" s="38" t="s">
        <v>3488</v>
      </c>
    </row>
    <row r="318" spans="1:1">
      <c r="A318" s="38" t="s">
        <v>3657</v>
      </c>
    </row>
    <row r="319" spans="1:1">
      <c r="A319" s="38" t="s">
        <v>3585</v>
      </c>
    </row>
    <row r="320" spans="1:1">
      <c r="A320" s="38" t="s">
        <v>3654</v>
      </c>
    </row>
    <row r="321" spans="1:1">
      <c r="A321" s="38" t="s">
        <v>3658</v>
      </c>
    </row>
    <row r="322" spans="1:1">
      <c r="A322" s="38" t="s">
        <v>3659</v>
      </c>
    </row>
    <row r="323" spans="1:1">
      <c r="A323" s="38" t="s">
        <v>3660</v>
      </c>
    </row>
    <row r="324" spans="1:1">
      <c r="A324" s="38" t="s">
        <v>3660</v>
      </c>
    </row>
    <row r="325" spans="1:1">
      <c r="A325" s="38" t="s">
        <v>3661</v>
      </c>
    </row>
    <row r="326" spans="1:1">
      <c r="A326" s="38" t="s">
        <v>573</v>
      </c>
    </row>
    <row r="327" spans="1:1">
      <c r="A327" s="38" t="s">
        <v>80</v>
      </c>
    </row>
    <row r="328" spans="1:1">
      <c r="A328" s="38" t="s">
        <v>80</v>
      </c>
    </row>
    <row r="329" spans="1:1">
      <c r="A329" s="38" t="s">
        <v>80</v>
      </c>
    </row>
    <row r="330" spans="1:1">
      <c r="A330" s="38" t="s">
        <v>80</v>
      </c>
    </row>
    <row r="331" spans="1:1">
      <c r="A331" s="38" t="s">
        <v>540</v>
      </c>
    </row>
    <row r="332" spans="1:1">
      <c r="A332" s="38" t="s">
        <v>540</v>
      </c>
    </row>
    <row r="333" spans="1:1">
      <c r="A333" s="38" t="s">
        <v>80</v>
      </c>
    </row>
    <row r="334" spans="1:1">
      <c r="A334" s="38" t="s">
        <v>857</v>
      </c>
    </row>
    <row r="335" spans="1:1">
      <c r="A335" s="38" t="s">
        <v>540</v>
      </c>
    </row>
    <row r="336" spans="1:1">
      <c r="A336" s="38" t="s">
        <v>1338</v>
      </c>
    </row>
    <row r="337" spans="1:1">
      <c r="A337" s="38" t="s">
        <v>80</v>
      </c>
    </row>
    <row r="338" spans="1:1">
      <c r="A338" s="38" t="s">
        <v>80</v>
      </c>
    </row>
    <row r="339" spans="1:1">
      <c r="A339" s="38" t="s">
        <v>80</v>
      </c>
    </row>
    <row r="340" spans="1:1">
      <c r="A340" s="38" t="s">
        <v>80</v>
      </c>
    </row>
    <row r="341" spans="1:1">
      <c r="A341" s="38" t="s">
        <v>3660</v>
      </c>
    </row>
    <row r="342" spans="1:1">
      <c r="A342" s="38" t="s">
        <v>3658</v>
      </c>
    </row>
    <row r="343" spans="1:1">
      <c r="A343" s="38" t="s">
        <v>3662</v>
      </c>
    </row>
    <row r="344" spans="1:1">
      <c r="A344" s="38" t="s">
        <v>3663</v>
      </c>
    </row>
    <row r="345" spans="1:1">
      <c r="A345" s="38" t="s">
        <v>3664</v>
      </c>
    </row>
    <row r="346" spans="1:1">
      <c r="A346" s="38" t="s">
        <v>540</v>
      </c>
    </row>
    <row r="347" spans="1:1">
      <c r="A347" s="38" t="s">
        <v>540</v>
      </c>
    </row>
    <row r="348" spans="1:1">
      <c r="A348" s="38" t="s">
        <v>80</v>
      </c>
    </row>
    <row r="349" spans="1:1">
      <c r="A349" s="38" t="s">
        <v>540</v>
      </c>
    </row>
    <row r="350" spans="1:1">
      <c r="A350" s="38" t="s">
        <v>540</v>
      </c>
    </row>
    <row r="351" spans="1:1">
      <c r="A351" s="38" t="s">
        <v>80</v>
      </c>
    </row>
    <row r="352" spans="1:1">
      <c r="A352" s="38" t="s">
        <v>540</v>
      </c>
    </row>
    <row r="353" spans="1:1">
      <c r="A353" s="38" t="s">
        <v>540</v>
      </c>
    </row>
    <row r="354" spans="1:1">
      <c r="A354" s="38" t="s">
        <v>540</v>
      </c>
    </row>
    <row r="355" spans="1:1">
      <c r="A355" s="38" t="s">
        <v>540</v>
      </c>
    </row>
    <row r="356" spans="1:1">
      <c r="A356" s="38" t="s">
        <v>540</v>
      </c>
    </row>
    <row r="357" spans="1:1">
      <c r="A357" s="38" t="s">
        <v>80</v>
      </c>
    </row>
    <row r="358" spans="1:1">
      <c r="A358" s="38" t="s">
        <v>80</v>
      </c>
    </row>
    <row r="359" spans="1:1">
      <c r="A359" s="38" t="s">
        <v>540</v>
      </c>
    </row>
    <row r="360" spans="1:1">
      <c r="A360" s="38" t="s">
        <v>540</v>
      </c>
    </row>
    <row r="361" spans="1:1">
      <c r="A361" s="38" t="s">
        <v>540</v>
      </c>
    </row>
    <row r="362" spans="1:1">
      <c r="A362" s="38" t="s">
        <v>540</v>
      </c>
    </row>
    <row r="363" spans="1:1">
      <c r="A363" s="38" t="s">
        <v>540</v>
      </c>
    </row>
    <row r="364" spans="1:1">
      <c r="A364" s="38" t="s">
        <v>540</v>
      </c>
    </row>
    <row r="365" spans="1:1">
      <c r="A365" s="38" t="s">
        <v>80</v>
      </c>
    </row>
    <row r="366" spans="1:1">
      <c r="A366" s="38" t="s">
        <v>540</v>
      </c>
    </row>
    <row r="367" spans="1:1">
      <c r="A367" s="38" t="s">
        <v>540</v>
      </c>
    </row>
    <row r="368" spans="1:1">
      <c r="A368" s="38" t="s">
        <v>1476</v>
      </c>
    </row>
    <row r="369" spans="1:1">
      <c r="A369" s="38" t="s">
        <v>80</v>
      </c>
    </row>
    <row r="370" spans="1:1">
      <c r="A370" s="38" t="s">
        <v>1476</v>
      </c>
    </row>
    <row r="371" spans="1:1">
      <c r="A371" s="38" t="s">
        <v>1476</v>
      </c>
    </row>
    <row r="372" spans="1:1">
      <c r="A372" s="38" t="s">
        <v>80</v>
      </c>
    </row>
    <row r="373" spans="1:1">
      <c r="A373" s="38" t="s">
        <v>80</v>
      </c>
    </row>
    <row r="374" spans="1:1">
      <c r="A374" s="38" t="s">
        <v>80</v>
      </c>
    </row>
    <row r="375" spans="1:1">
      <c r="A375" s="38" t="s">
        <v>80</v>
      </c>
    </row>
    <row r="376" spans="1:1">
      <c r="A376" s="38" t="s">
        <v>80</v>
      </c>
    </row>
    <row r="377" spans="1:1">
      <c r="A377" s="38" t="s">
        <v>80</v>
      </c>
    </row>
    <row r="378" spans="1:1">
      <c r="A378" s="38" t="s">
        <v>1476</v>
      </c>
    </row>
    <row r="379" spans="1:1">
      <c r="A379" s="38" t="s">
        <v>80</v>
      </c>
    </row>
    <row r="380" spans="1:1">
      <c r="A380" s="38" t="s">
        <v>540</v>
      </c>
    </row>
    <row r="381" spans="1:1">
      <c r="A381" s="38" t="s">
        <v>540</v>
      </c>
    </row>
    <row r="382" spans="1:1">
      <c r="A382" s="38" t="s">
        <v>540</v>
      </c>
    </row>
    <row r="383" spans="1:1">
      <c r="A383" s="38" t="s">
        <v>540</v>
      </c>
    </row>
    <row r="384" spans="1:1">
      <c r="A384" s="38" t="s">
        <v>540</v>
      </c>
    </row>
    <row r="385" spans="1:1">
      <c r="A385" s="38" t="s">
        <v>540</v>
      </c>
    </row>
    <row r="386" spans="1:1">
      <c r="A386" s="38" t="s">
        <v>80</v>
      </c>
    </row>
    <row r="387" spans="1:1">
      <c r="A387" s="38" t="s">
        <v>80</v>
      </c>
    </row>
    <row r="388" spans="1:1">
      <c r="A388" s="38" t="s">
        <v>1589</v>
      </c>
    </row>
    <row r="389" spans="1:1">
      <c r="A389" s="38" t="s">
        <v>789</v>
      </c>
    </row>
    <row r="390" spans="1:1">
      <c r="A390" s="38" t="s">
        <v>220</v>
      </c>
    </row>
    <row r="391" spans="1:1">
      <c r="A391" s="38" t="s">
        <v>80</v>
      </c>
    </row>
    <row r="392" spans="1:1">
      <c r="A392" s="38" t="s">
        <v>1476</v>
      </c>
    </row>
    <row r="393" spans="1:1">
      <c r="A393" s="38" t="s">
        <v>1476</v>
      </c>
    </row>
    <row r="394" spans="1:1">
      <c r="A394" s="38" t="s">
        <v>1476</v>
      </c>
    </row>
    <row r="395" spans="1:1">
      <c r="A395" s="38" t="s">
        <v>1476</v>
      </c>
    </row>
    <row r="396" spans="1:1">
      <c r="A396" s="38" t="s">
        <v>1476</v>
      </c>
    </row>
    <row r="397" spans="1:1">
      <c r="A397" s="38" t="s">
        <v>1476</v>
      </c>
    </row>
    <row r="398" spans="1:1">
      <c r="A398" s="38" t="s">
        <v>1476</v>
      </c>
    </row>
    <row r="399" spans="1:1">
      <c r="A399" s="38" t="s">
        <v>1476</v>
      </c>
    </row>
    <row r="400" spans="1:1">
      <c r="A400" s="38" t="s">
        <v>1476</v>
      </c>
    </row>
    <row r="401" spans="1:1">
      <c r="A401" s="38" t="s">
        <v>1476</v>
      </c>
    </row>
    <row r="402" spans="1:1">
      <c r="A402" s="38" t="s">
        <v>1476</v>
      </c>
    </row>
    <row r="403" spans="1:1">
      <c r="A403" s="38" t="s">
        <v>457</v>
      </c>
    </row>
    <row r="404" spans="1:1">
      <c r="A404" s="38" t="s">
        <v>517</v>
      </c>
    </row>
    <row r="405" spans="1:1">
      <c r="A405" s="38" t="s">
        <v>457</v>
      </c>
    </row>
    <row r="406" spans="1:1">
      <c r="A406" s="38" t="s">
        <v>517</v>
      </c>
    </row>
    <row r="407" spans="1:1">
      <c r="A407" s="38" t="s">
        <v>457</v>
      </c>
    </row>
    <row r="408" spans="1:1">
      <c r="A408" s="38" t="s">
        <v>1476</v>
      </c>
    </row>
    <row r="409" spans="1:1">
      <c r="A409" s="38" t="s">
        <v>457</v>
      </c>
    </row>
    <row r="410" spans="1:1">
      <c r="A410" s="38" t="s">
        <v>457</v>
      </c>
    </row>
    <row r="411" spans="1:1">
      <c r="A411" s="38" t="s">
        <v>80</v>
      </c>
    </row>
    <row r="412" spans="1:1">
      <c r="A412" s="38" t="s">
        <v>857</v>
      </c>
    </row>
    <row r="413" spans="1:1">
      <c r="A413" s="38" t="s">
        <v>457</v>
      </c>
    </row>
    <row r="414" spans="1:1">
      <c r="A414" s="38" t="s">
        <v>750</v>
      </c>
    </row>
    <row r="415" spans="1:1">
      <c r="A415" s="38" t="s">
        <v>750</v>
      </c>
    </row>
    <row r="416" spans="1:1">
      <c r="A416" s="38" t="s">
        <v>857</v>
      </c>
    </row>
    <row r="417" spans="1:1">
      <c r="A417" s="38" t="s">
        <v>750</v>
      </c>
    </row>
    <row r="418" spans="1:1">
      <c r="A418" s="38" t="s">
        <v>857</v>
      </c>
    </row>
    <row r="419" spans="1:1">
      <c r="A419" s="38" t="s">
        <v>527</v>
      </c>
    </row>
    <row r="420" spans="1:1">
      <c r="A420" s="38" t="s">
        <v>527</v>
      </c>
    </row>
    <row r="421" spans="1:1">
      <c r="A421" s="38" t="s">
        <v>527</v>
      </c>
    </row>
    <row r="422" spans="1:1">
      <c r="A422" s="38" t="s">
        <v>857</v>
      </c>
    </row>
    <row r="423" spans="1:1">
      <c r="A423" s="38" t="s">
        <v>527</v>
      </c>
    </row>
    <row r="424" spans="1:1">
      <c r="A424" s="38" t="s">
        <v>527</v>
      </c>
    </row>
    <row r="425" spans="1:1">
      <c r="A425" s="38" t="s">
        <v>857</v>
      </c>
    </row>
    <row r="426" spans="1:1">
      <c r="A426" s="38" t="s">
        <v>517</v>
      </c>
    </row>
    <row r="427" spans="1:1">
      <c r="A427" s="38" t="s">
        <v>750</v>
      </c>
    </row>
    <row r="428" spans="1:1">
      <c r="A428" s="38" t="s">
        <v>857</v>
      </c>
    </row>
    <row r="429" spans="1:1">
      <c r="A429" s="38" t="s">
        <v>750</v>
      </c>
    </row>
    <row r="430" spans="1:1">
      <c r="A430" s="38" t="s">
        <v>517</v>
      </c>
    </row>
    <row r="431" spans="1:1">
      <c r="A431" s="38" t="s">
        <v>750</v>
      </c>
    </row>
    <row r="432" spans="1:1">
      <c r="A432" s="38" t="s">
        <v>857</v>
      </c>
    </row>
    <row r="433" spans="1:1">
      <c r="A433" s="38" t="s">
        <v>517</v>
      </c>
    </row>
    <row r="434" spans="1:1">
      <c r="A434" s="38" t="s">
        <v>750</v>
      </c>
    </row>
    <row r="435" spans="1:1">
      <c r="A435" s="38" t="s">
        <v>80</v>
      </c>
    </row>
    <row r="436" spans="1:1">
      <c r="A436" s="38" t="s">
        <v>517</v>
      </c>
    </row>
    <row r="437" spans="1:1">
      <c r="A437" s="38" t="s">
        <v>857</v>
      </c>
    </row>
    <row r="438" spans="1:1">
      <c r="A438" s="38" t="s">
        <v>750</v>
      </c>
    </row>
    <row r="439" spans="1:1">
      <c r="A439" s="38" t="s">
        <v>517</v>
      </c>
    </row>
    <row r="440" spans="1:1">
      <c r="A440" s="38" t="s">
        <v>857</v>
      </c>
    </row>
    <row r="441" spans="1:1">
      <c r="A441" s="38" t="s">
        <v>750</v>
      </c>
    </row>
    <row r="442" spans="1:1">
      <c r="A442" s="38" t="s">
        <v>750</v>
      </c>
    </row>
    <row r="443" spans="1:1">
      <c r="A443" s="38" t="s">
        <v>750</v>
      </c>
    </row>
    <row r="444" spans="1:1">
      <c r="A444" s="38" t="s">
        <v>857</v>
      </c>
    </row>
    <row r="445" spans="1:1">
      <c r="A445" s="38" t="s">
        <v>750</v>
      </c>
    </row>
    <row r="446" spans="1:1">
      <c r="A446" s="38" t="s">
        <v>857</v>
      </c>
    </row>
    <row r="447" spans="1:1">
      <c r="A447" s="38" t="s">
        <v>517</v>
      </c>
    </row>
    <row r="448" spans="1:1">
      <c r="A448" s="38" t="s">
        <v>517</v>
      </c>
    </row>
    <row r="449" spans="1:1">
      <c r="A449" s="38" t="s">
        <v>80</v>
      </c>
    </row>
    <row r="450" spans="1:1">
      <c r="A450" s="38" t="s">
        <v>857</v>
      </c>
    </row>
    <row r="451" spans="1:1">
      <c r="A451" s="38" t="s">
        <v>517</v>
      </c>
    </row>
    <row r="452" spans="1:1">
      <c r="A452" s="38" t="s">
        <v>750</v>
      </c>
    </row>
    <row r="453" spans="1:1">
      <c r="A453" s="38" t="s">
        <v>517</v>
      </c>
    </row>
    <row r="454" spans="1:1">
      <c r="A454" s="38" t="s">
        <v>857</v>
      </c>
    </row>
    <row r="455" spans="1:1">
      <c r="A455" s="38" t="s">
        <v>220</v>
      </c>
    </row>
    <row r="456" spans="1:1">
      <c r="A456" s="38" t="s">
        <v>80</v>
      </c>
    </row>
    <row r="457" spans="1:1">
      <c r="A457" s="38" t="s">
        <v>517</v>
      </c>
    </row>
    <row r="458" spans="1:1">
      <c r="A458" s="38" t="s">
        <v>750</v>
      </c>
    </row>
    <row r="459" spans="1:1">
      <c r="A459" s="38" t="s">
        <v>517</v>
      </c>
    </row>
    <row r="460" spans="1:1">
      <c r="A460" s="38" t="s">
        <v>517</v>
      </c>
    </row>
    <row r="461" spans="1:1">
      <c r="A461" s="38" t="s">
        <v>750</v>
      </c>
    </row>
    <row r="462" spans="1:1">
      <c r="A462" s="38" t="s">
        <v>432</v>
      </c>
    </row>
    <row r="463" spans="1:1">
      <c r="A463" s="38" t="s">
        <v>80</v>
      </c>
    </row>
    <row r="464" spans="1:1">
      <c r="A464" s="38" t="s">
        <v>432</v>
      </c>
    </row>
    <row r="465" spans="1:1">
      <c r="A465" s="38" t="s">
        <v>517</v>
      </c>
    </row>
    <row r="466" spans="1:1">
      <c r="A466" s="38" t="s">
        <v>432</v>
      </c>
    </row>
    <row r="467" spans="1:1">
      <c r="A467" s="38" t="s">
        <v>517</v>
      </c>
    </row>
    <row r="468" spans="1:1">
      <c r="A468" s="38" t="s">
        <v>220</v>
      </c>
    </row>
    <row r="469" spans="1:1">
      <c r="A469" s="38" t="s">
        <v>517</v>
      </c>
    </row>
    <row r="470" spans="1:1">
      <c r="A470" s="38" t="s">
        <v>857</v>
      </c>
    </row>
    <row r="471" spans="1:1">
      <c r="A471" s="38" t="s">
        <v>432</v>
      </c>
    </row>
    <row r="472" spans="1:1">
      <c r="A472" s="38" t="s">
        <v>857</v>
      </c>
    </row>
    <row r="473" spans="1:1">
      <c r="A473" s="38" t="s">
        <v>573</v>
      </c>
    </row>
    <row r="474" spans="1:1">
      <c r="A474" s="38" t="s">
        <v>432</v>
      </c>
    </row>
    <row r="475" spans="1:1">
      <c r="A475" s="38" t="s">
        <v>432</v>
      </c>
    </row>
    <row r="476" spans="1:1">
      <c r="A476" s="38" t="s">
        <v>789</v>
      </c>
    </row>
    <row r="477" spans="1:1">
      <c r="A477" s="38" t="s">
        <v>517</v>
      </c>
    </row>
    <row r="478" spans="1:1">
      <c r="A478" s="38" t="s">
        <v>517</v>
      </c>
    </row>
    <row r="479" spans="1:1">
      <c r="A479" s="38" t="s">
        <v>432</v>
      </c>
    </row>
    <row r="480" spans="1:1">
      <c r="A480" s="38" t="s">
        <v>432</v>
      </c>
    </row>
    <row r="481" spans="1:1">
      <c r="A481" s="38" t="s">
        <v>432</v>
      </c>
    </row>
    <row r="482" spans="1:1">
      <c r="A482" s="38" t="s">
        <v>432</v>
      </c>
    </row>
    <row r="483" spans="1:1">
      <c r="A483" s="38" t="s">
        <v>517</v>
      </c>
    </row>
    <row r="484" spans="1:1">
      <c r="A484" s="38" t="s">
        <v>857</v>
      </c>
    </row>
    <row r="485" spans="1:1">
      <c r="A485" s="38" t="s">
        <v>432</v>
      </c>
    </row>
    <row r="486" spans="1:1">
      <c r="A486" s="38" t="s">
        <v>517</v>
      </c>
    </row>
    <row r="487" spans="1:1">
      <c r="A487" s="38" t="s">
        <v>80</v>
      </c>
    </row>
    <row r="488" spans="1:1">
      <c r="A488" s="38" t="s">
        <v>789</v>
      </c>
    </row>
    <row r="489" spans="1:1">
      <c r="A489" s="38" t="s">
        <v>457</v>
      </c>
    </row>
    <row r="490" spans="1:1">
      <c r="A490" s="38" t="s">
        <v>3653</v>
      </c>
    </row>
    <row r="491" spans="1:1">
      <c r="A491" s="38" t="s">
        <v>517</v>
      </c>
    </row>
    <row r="492" spans="1:1">
      <c r="A492" s="38" t="s">
        <v>486</v>
      </c>
    </row>
    <row r="493" spans="1:1">
      <c r="A493" s="38" t="s">
        <v>1476</v>
      </c>
    </row>
    <row r="494" spans="1:1">
      <c r="A494" s="38" t="s">
        <v>540</v>
      </c>
    </row>
    <row r="495" spans="1:1">
      <c r="A495" s="38" t="s">
        <v>80</v>
      </c>
    </row>
    <row r="496" spans="1:1">
      <c r="A496" s="38" t="s">
        <v>80</v>
      </c>
    </row>
    <row r="497" spans="1:1">
      <c r="A497" s="38" t="s">
        <v>540</v>
      </c>
    </row>
    <row r="498" spans="1:1">
      <c r="A498" s="38" t="s">
        <v>1338</v>
      </c>
    </row>
    <row r="499" spans="1:1">
      <c r="A499" s="38" t="s">
        <v>80</v>
      </c>
    </row>
    <row r="500" spans="1:1">
      <c r="A500" s="38" t="s">
        <v>80</v>
      </c>
    </row>
    <row r="501" spans="1:1">
      <c r="A501" s="38" t="s">
        <v>80</v>
      </c>
    </row>
    <row r="502" spans="1:1">
      <c r="A502" s="38" t="s">
        <v>80</v>
      </c>
    </row>
    <row r="503" spans="1:1">
      <c r="A503" s="38" t="s">
        <v>789</v>
      </c>
    </row>
    <row r="504" spans="1:1">
      <c r="A504" s="38" t="s">
        <v>486</v>
      </c>
    </row>
    <row r="505" spans="1:1">
      <c r="A505" s="38" t="s">
        <v>1476</v>
      </c>
    </row>
    <row r="506" spans="1:1">
      <c r="A506" s="38" t="s">
        <v>540</v>
      </c>
    </row>
    <row r="507" spans="1:1">
      <c r="A507" s="38" t="s">
        <v>80</v>
      </c>
    </row>
    <row r="508" spans="1:1">
      <c r="A508" s="38" t="s">
        <v>3665</v>
      </c>
    </row>
    <row r="509" spans="1:1">
      <c r="A509" s="38" t="s">
        <v>3655</v>
      </c>
    </row>
    <row r="510" spans="1:1">
      <c r="A510" s="38" t="s">
        <v>3554</v>
      </c>
    </row>
    <row r="511" spans="1:1">
      <c r="A511" s="38" t="s">
        <v>3656</v>
      </c>
    </row>
    <row r="512" spans="1:1">
      <c r="A512" s="38" t="s">
        <v>3655</v>
      </c>
    </row>
    <row r="513" spans="1:1">
      <c r="A513" s="38" t="s">
        <v>3488</v>
      </c>
    </row>
    <row r="514" spans="1:1">
      <c r="A514" s="38" t="s">
        <v>80</v>
      </c>
    </row>
    <row r="515" spans="1:1">
      <c r="A515" s="38" t="s">
        <v>87</v>
      </c>
    </row>
    <row r="516" spans="1:1">
      <c r="A516" s="38" t="s">
        <v>3666</v>
      </c>
    </row>
    <row r="517" spans="1:1" ht="15.75" thickBot="1">
      <c r="A517" s="38"/>
    </row>
    <row r="518" spans="1:1" ht="15.75" thickBot="1">
      <c r="A518" s="37" t="s">
        <v>3667</v>
      </c>
    </row>
    <row r="519" spans="1:1">
      <c r="A519" t="s">
        <v>93</v>
      </c>
    </row>
    <row r="520" spans="1:1">
      <c r="A520" t="s">
        <v>3668</v>
      </c>
    </row>
    <row r="521" spans="1:1">
      <c r="A521" t="s">
        <v>87</v>
      </c>
    </row>
    <row r="522" spans="1:1">
      <c r="A522" t="s">
        <v>406</v>
      </c>
    </row>
    <row r="523" spans="1:1" ht="15.75" thickBot="1">
      <c r="A523" s="38"/>
    </row>
    <row r="524" spans="1:1" ht="15.75" thickBot="1">
      <c r="A524" s="37" t="s">
        <v>3669</v>
      </c>
    </row>
    <row r="525" spans="1:1">
      <c r="A525" t="s">
        <v>1155</v>
      </c>
    </row>
    <row r="526" spans="1:1">
      <c r="A526" t="s">
        <v>1307</v>
      </c>
    </row>
    <row r="527" spans="1:1">
      <c r="A527" t="s">
        <v>3670</v>
      </c>
    </row>
    <row r="528" spans="1:1">
      <c r="A528" t="s">
        <v>3671</v>
      </c>
    </row>
    <row r="529" spans="1:1">
      <c r="A529" t="s">
        <v>3672</v>
      </c>
    </row>
    <row r="530" spans="1:1">
      <c r="A530" t="s">
        <v>3673</v>
      </c>
    </row>
    <row r="531" spans="1:1">
      <c r="A531" t="s">
        <v>3674</v>
      </c>
    </row>
    <row r="532" spans="1:1">
      <c r="A532" t="s">
        <v>87</v>
      </c>
    </row>
    <row r="533" spans="1:1">
      <c r="A533" t="s">
        <v>94</v>
      </c>
    </row>
    <row r="534" spans="1:1">
      <c r="A534" t="s">
        <v>1345</v>
      </c>
    </row>
    <row r="535" spans="1:1">
      <c r="A535" t="s">
        <v>3675</v>
      </c>
    </row>
    <row r="536" spans="1:1">
      <c r="A536" t="s">
        <v>3676</v>
      </c>
    </row>
    <row r="537" spans="1:1">
      <c r="A537" t="s">
        <v>194</v>
      </c>
    </row>
    <row r="538" spans="1:1">
      <c r="A538" t="s">
        <v>3677</v>
      </c>
    </row>
    <row r="539" spans="1:1" ht="15.75" thickBot="1"/>
    <row r="540" spans="1:1" ht="15.75" thickBot="1">
      <c r="A540" s="37" t="s">
        <v>3678</v>
      </c>
    </row>
    <row r="541" spans="1:1">
      <c r="A541" t="s">
        <v>81</v>
      </c>
    </row>
    <row r="542" spans="1:1">
      <c r="A542" t="s">
        <v>87</v>
      </c>
    </row>
    <row r="543" spans="1:1">
      <c r="A543" t="s">
        <v>406</v>
      </c>
    </row>
    <row r="544" spans="1:1" ht="15.75" thickBot="1"/>
    <row r="545" spans="1:1" ht="15.75" thickBot="1">
      <c r="A545" s="37" t="s">
        <v>3679</v>
      </c>
    </row>
    <row r="546" spans="1:1">
      <c r="A546" t="s">
        <v>81</v>
      </c>
    </row>
    <row r="547" spans="1:1">
      <c r="A547" t="s">
        <v>87</v>
      </c>
    </row>
    <row r="548" spans="1:1">
      <c r="A548" t="s">
        <v>406</v>
      </c>
    </row>
    <row r="549" spans="1:1" ht="15.75" thickBot="1"/>
    <row r="550" spans="1:1" ht="15.75" thickBot="1">
      <c r="A550" s="37" t="s">
        <v>3680</v>
      </c>
    </row>
    <row r="551" spans="1:1">
      <c r="A551" t="s">
        <v>3681</v>
      </c>
    </row>
    <row r="552" spans="1:1">
      <c r="A552" t="s">
        <v>112</v>
      </c>
    </row>
    <row r="553" spans="1:1">
      <c r="A553" t="s">
        <v>84</v>
      </c>
    </row>
    <row r="554" spans="1:1">
      <c r="A554" t="s">
        <v>1890</v>
      </c>
    </row>
    <row r="555" spans="1:1" ht="15.75" thickBot="1"/>
    <row r="556" spans="1:1" s="39" customFormat="1" ht="15.75" thickBot="1">
      <c r="A556" s="37" t="s">
        <v>3682</v>
      </c>
    </row>
    <row r="557" spans="1:1" s="40" customFormat="1">
      <c r="A557" s="40">
        <v>0</v>
      </c>
    </row>
    <row r="558" spans="1:1" s="40" customFormat="1">
      <c r="A558" s="40">
        <v>1</v>
      </c>
    </row>
    <row r="559" spans="1:1" s="40" customFormat="1">
      <c r="A559" s="40">
        <v>2</v>
      </c>
    </row>
    <row r="560" spans="1:1" s="40" customFormat="1">
      <c r="A560" s="40">
        <v>3</v>
      </c>
    </row>
    <row r="561" spans="1:1" s="40" customFormat="1">
      <c r="A561" s="40">
        <v>4</v>
      </c>
    </row>
    <row r="562" spans="1:1" s="40" customFormat="1">
      <c r="A562" s="40">
        <v>5</v>
      </c>
    </row>
    <row r="563" spans="1:1" s="40" customFormat="1">
      <c r="A563" s="40">
        <v>6</v>
      </c>
    </row>
    <row r="564" spans="1:1" s="40" customFormat="1">
      <c r="A564" s="40">
        <v>7</v>
      </c>
    </row>
    <row r="565" spans="1:1" s="40" customFormat="1">
      <c r="A565" s="40">
        <v>8</v>
      </c>
    </row>
    <row r="566" spans="1:1" s="40" customFormat="1">
      <c r="A566" s="40">
        <v>9</v>
      </c>
    </row>
    <row r="567" spans="1:1" ht="15.75" thickBot="1"/>
    <row r="568" spans="1:1" ht="15.75" thickBot="1">
      <c r="A568" s="37" t="s">
        <v>3683</v>
      </c>
    </row>
    <row r="569" spans="1:1">
      <c r="A569" s="38" t="s">
        <v>102</v>
      </c>
    </row>
    <row r="570" spans="1:1">
      <c r="A570" s="38" t="s">
        <v>3056</v>
      </c>
    </row>
    <row r="571" spans="1:1">
      <c r="A571" s="38" t="s">
        <v>1877</v>
      </c>
    </row>
    <row r="572" spans="1:1">
      <c r="A572" s="38" t="s">
        <v>3684</v>
      </c>
    </row>
    <row r="573" spans="1:1">
      <c r="A573" s="38" t="s">
        <v>86</v>
      </c>
    </row>
    <row r="574" spans="1:1">
      <c r="A574" s="38" t="s">
        <v>1142</v>
      </c>
    </row>
    <row r="575" spans="1:1">
      <c r="A575" s="38" t="s">
        <v>169</v>
      </c>
    </row>
    <row r="576" spans="1:1">
      <c r="A576" s="38" t="s">
        <v>3685</v>
      </c>
    </row>
    <row r="577" spans="1:1">
      <c r="A577" s="38" t="s">
        <v>3686</v>
      </c>
    </row>
    <row r="578" spans="1:1">
      <c r="A578" s="38" t="s">
        <v>261</v>
      </c>
    </row>
    <row r="579" spans="1:1">
      <c r="A579" s="38" t="s">
        <v>134</v>
      </c>
    </row>
    <row r="580" spans="1:1">
      <c r="A580" s="38" t="s">
        <v>200</v>
      </c>
    </row>
    <row r="581" spans="1:1">
      <c r="A581" s="38" t="s">
        <v>3207</v>
      </c>
    </row>
    <row r="582" spans="1:1">
      <c r="A582" s="38" t="s">
        <v>1197</v>
      </c>
    </row>
    <row r="583" spans="1:1">
      <c r="A583" s="38" t="s">
        <v>1379</v>
      </c>
    </row>
    <row r="584" spans="1:1">
      <c r="A584" s="38" t="s">
        <v>553</v>
      </c>
    </row>
    <row r="585" spans="1:1">
      <c r="A585" s="38" t="s">
        <v>2371</v>
      </c>
    </row>
    <row r="586" spans="1:1">
      <c r="A586" s="38" t="s">
        <v>1359</v>
      </c>
    </row>
    <row r="587" spans="1:1">
      <c r="A587" s="38" t="s">
        <v>3687</v>
      </c>
    </row>
    <row r="588" spans="1:1">
      <c r="A588" t="s">
        <v>3688</v>
      </c>
    </row>
    <row r="589" spans="1:1">
      <c r="A589" s="38" t="s">
        <v>3689</v>
      </c>
    </row>
    <row r="590" spans="1:1">
      <c r="A590" s="38" t="s">
        <v>575</v>
      </c>
    </row>
    <row r="591" spans="1:1">
      <c r="A591" s="38" t="s">
        <v>879</v>
      </c>
    </row>
    <row r="592" spans="1:1">
      <c r="A592" s="38" t="s">
        <v>3690</v>
      </c>
    </row>
    <row r="593" spans="1:38">
      <c r="A593" s="38" t="s">
        <v>614</v>
      </c>
    </row>
    <row r="594" spans="1:38">
      <c r="A594" s="38" t="s">
        <v>651</v>
      </c>
    </row>
    <row r="595" spans="1:38">
      <c r="A595" s="38" t="s">
        <v>361</v>
      </c>
    </row>
    <row r="596" spans="1:38">
      <c r="A596" s="38" t="s">
        <v>2926</v>
      </c>
    </row>
    <row r="597" spans="1:38">
      <c r="A597" s="38" t="s">
        <v>1253</v>
      </c>
    </row>
    <row r="598" spans="1:38">
      <c r="A598" s="38" t="s">
        <v>1964</v>
      </c>
    </row>
    <row r="599" spans="1:38">
      <c r="A599" s="38" t="s">
        <v>1370</v>
      </c>
    </row>
    <row r="600" spans="1:38">
      <c r="A600" s="38" t="s">
        <v>542</v>
      </c>
    </row>
    <row r="601" spans="1:38">
      <c r="A601" s="38" t="s">
        <v>2945</v>
      </c>
    </row>
    <row r="602" spans="1:38">
      <c r="A602" s="38" t="s">
        <v>1131</v>
      </c>
    </row>
    <row r="603" spans="1:38">
      <c r="A603" s="38" t="s">
        <v>1779</v>
      </c>
    </row>
    <row r="604" spans="1:38">
      <c r="A604" s="38" t="s">
        <v>3691</v>
      </c>
    </row>
    <row r="605" spans="1:38">
      <c r="A605" s="38" t="s">
        <v>2329</v>
      </c>
    </row>
    <row r="606" spans="1:38">
      <c r="A606" s="38" t="s">
        <v>3692</v>
      </c>
    </row>
    <row r="607" spans="1:38">
      <c r="A607" s="38" t="s">
        <v>3693</v>
      </c>
    </row>
    <row r="608" spans="1:38">
      <c r="A608" s="38" t="s">
        <v>1903</v>
      </c>
    </row>
    <row r="609" spans="1:1">
      <c r="A609" s="38" t="s">
        <v>1225</v>
      </c>
    </row>
    <row r="610" spans="1:1">
      <c r="A610" s="38" t="s">
        <v>2665</v>
      </c>
    </row>
    <row r="611" spans="1:1">
      <c r="A611" s="38" t="s">
        <v>3477</v>
      </c>
    </row>
    <row r="612" spans="1:1">
      <c r="A612" s="38" t="s">
        <v>2149</v>
      </c>
    </row>
    <row r="613" spans="1:1">
      <c r="A613" s="38" t="s">
        <v>700</v>
      </c>
    </row>
    <row r="614" spans="1:1">
      <c r="A614" s="38" t="s">
        <v>2158</v>
      </c>
    </row>
    <row r="615" spans="1:1">
      <c r="A615" s="38" t="s">
        <v>1518</v>
      </c>
    </row>
    <row r="616" spans="1:1">
      <c r="A616" s="38" t="s">
        <v>3157</v>
      </c>
    </row>
    <row r="617" spans="1:1">
      <c r="A617" s="38" t="s">
        <v>770</v>
      </c>
    </row>
    <row r="618" spans="1:1">
      <c r="A618" s="38" t="s">
        <v>3234</v>
      </c>
    </row>
    <row r="619" spans="1:1">
      <c r="A619" s="38" t="s">
        <v>434</v>
      </c>
    </row>
    <row r="620" spans="1:1">
      <c r="A620" s="38" t="s">
        <v>1084</v>
      </c>
    </row>
    <row r="621" spans="1:1">
      <c r="A621" s="38" t="s">
        <v>1667</v>
      </c>
    </row>
    <row r="622" spans="1:1">
      <c r="A622" s="38" t="s">
        <v>661</v>
      </c>
    </row>
    <row r="623" spans="1:1">
      <c r="A623" s="38" t="s">
        <v>839</v>
      </c>
    </row>
    <row r="624" spans="1:1">
      <c r="A624" s="38" t="s">
        <v>3694</v>
      </c>
    </row>
    <row r="625" spans="1:1">
      <c r="A625" s="38" t="s">
        <v>188</v>
      </c>
    </row>
    <row r="626" spans="1:1">
      <c r="A626" s="38" t="s">
        <v>300</v>
      </c>
    </row>
    <row r="627" spans="1:1">
      <c r="A627" s="38" t="s">
        <v>3339</v>
      </c>
    </row>
    <row r="628" spans="1:1">
      <c r="A628" s="38" t="s">
        <v>459</v>
      </c>
    </row>
    <row r="629" spans="1:1">
      <c r="A629" s="38" t="s">
        <v>232</v>
      </c>
    </row>
    <row r="630" spans="1:1">
      <c r="A630" s="38" t="s">
        <v>3695</v>
      </c>
    </row>
    <row r="631" spans="1:1">
      <c r="A631" s="38" t="s">
        <v>2253</v>
      </c>
    </row>
    <row r="632" spans="1:1">
      <c r="A632" s="38" t="s">
        <v>222</v>
      </c>
    </row>
    <row r="633" spans="1:1">
      <c r="A633" s="38" t="s">
        <v>211</v>
      </c>
    </row>
    <row r="634" spans="1:1">
      <c r="A634" s="38" t="s">
        <v>1498</v>
      </c>
    </row>
    <row r="635" spans="1:1">
      <c r="A635" s="38" t="s">
        <v>3087</v>
      </c>
    </row>
    <row r="636" spans="1:1">
      <c r="A636" s="38" t="s">
        <v>3696</v>
      </c>
    </row>
    <row r="637" spans="1:1">
      <c r="A637" s="38" t="s">
        <v>319</v>
      </c>
    </row>
    <row r="638" spans="1:1">
      <c r="A638" s="38" t="s">
        <v>3697</v>
      </c>
    </row>
    <row r="639" spans="1:1">
      <c r="A639" s="38" t="s">
        <v>498</v>
      </c>
    </row>
    <row r="640" spans="1:1">
      <c r="A640" s="38" t="s">
        <v>3698</v>
      </c>
    </row>
    <row r="641" spans="1:1">
      <c r="A641" s="38" t="s">
        <v>529</v>
      </c>
    </row>
    <row r="642" spans="1:1">
      <c r="A642" s="38" t="s">
        <v>3699</v>
      </c>
    </row>
    <row r="643" spans="1:1">
      <c r="A643" s="38" t="s">
        <v>3700</v>
      </c>
    </row>
    <row r="644" spans="1:1">
      <c r="A644" s="38" t="s">
        <v>3701</v>
      </c>
    </row>
    <row r="645" spans="1:1">
      <c r="A645" s="38" t="s">
        <v>3702</v>
      </c>
    </row>
    <row r="646" spans="1:1">
      <c r="A646" s="38" t="s">
        <v>808</v>
      </c>
    </row>
    <row r="647" spans="1:1">
      <c r="A647" s="38" t="s">
        <v>2699</v>
      </c>
    </row>
    <row r="648" spans="1:1">
      <c r="A648" s="38" t="s">
        <v>3703</v>
      </c>
    </row>
    <row r="649" spans="1:1">
      <c r="A649" s="38" t="s">
        <v>2673</v>
      </c>
    </row>
    <row r="650" spans="1:1">
      <c r="A650" s="38" t="s">
        <v>3704</v>
      </c>
    </row>
    <row r="651" spans="1:1">
      <c r="A651" s="38" t="s">
        <v>3705</v>
      </c>
    </row>
    <row r="652" spans="1:1">
      <c r="A652" s="38" t="s">
        <v>1415</v>
      </c>
    </row>
    <row r="653" spans="1:1">
      <c r="A653" s="38" t="s">
        <v>1055</v>
      </c>
    </row>
    <row r="654" spans="1:1">
      <c r="A654" s="38" t="s">
        <v>1006</v>
      </c>
    </row>
    <row r="655" spans="1:1">
      <c r="A655" s="38" t="s">
        <v>3706</v>
      </c>
    </row>
    <row r="656" spans="1:1">
      <c r="A656" s="38" t="s">
        <v>3707</v>
      </c>
    </row>
    <row r="657" spans="1:1">
      <c r="A657" s="38" t="s">
        <v>87</v>
      </c>
    </row>
    <row r="658" spans="1:1">
      <c r="A658" s="38" t="s">
        <v>1833</v>
      </c>
    </row>
    <row r="659" spans="1:1">
      <c r="A659" s="38" t="s">
        <v>2567</v>
      </c>
    </row>
    <row r="660" spans="1:1">
      <c r="A660" s="38" t="s">
        <v>641</v>
      </c>
    </row>
    <row r="661" spans="1:1">
      <c r="A661" s="38" t="s">
        <v>889</v>
      </c>
    </row>
    <row r="662" spans="1:1">
      <c r="A662" s="38" t="s">
        <v>3708</v>
      </c>
    </row>
    <row r="663" spans="1:1">
      <c r="A663" s="38" t="s">
        <v>3709</v>
      </c>
    </row>
    <row r="664" spans="1:1">
      <c r="A664" s="38" t="s">
        <v>3710</v>
      </c>
    </row>
    <row r="665" spans="1:1">
      <c r="A665" s="38" t="s">
        <v>3030</v>
      </c>
    </row>
    <row r="666" spans="1:1">
      <c r="A666" s="38" t="s">
        <v>3711</v>
      </c>
    </row>
    <row r="667" spans="1:1">
      <c r="A667" s="38" t="s">
        <v>1046</v>
      </c>
    </row>
    <row r="668" spans="1:1">
      <c r="A668" s="38" t="s">
        <v>3712</v>
      </c>
    </row>
    <row r="669" spans="1:1">
      <c r="A669" s="38" t="s">
        <v>1286</v>
      </c>
    </row>
    <row r="670" spans="1:1">
      <c r="A670" s="38" t="s">
        <v>3713</v>
      </c>
    </row>
    <row r="671" spans="1:1">
      <c r="A671" s="38" t="s">
        <v>3714</v>
      </c>
    </row>
    <row r="672" spans="1:1">
      <c r="A672" s="38" t="s">
        <v>3715</v>
      </c>
    </row>
    <row r="673" spans="1:1">
      <c r="A673" s="38" t="s">
        <v>2486</v>
      </c>
    </row>
    <row r="674" spans="1:1">
      <c r="A674" s="38" t="s">
        <v>3716</v>
      </c>
    </row>
    <row r="675" spans="1:1">
      <c r="A675" s="38" t="s">
        <v>3717</v>
      </c>
    </row>
    <row r="676" spans="1:1">
      <c r="A676" s="38" t="s">
        <v>3718</v>
      </c>
    </row>
    <row r="677" spans="1:1">
      <c r="A677" s="38" t="s">
        <v>3140</v>
      </c>
    </row>
    <row r="678" spans="1:1">
      <c r="A678" s="38" t="s">
        <v>595</v>
      </c>
    </row>
    <row r="679" spans="1:1">
      <c r="A679" s="38" t="s">
        <v>2397</v>
      </c>
    </row>
    <row r="680" spans="1:1">
      <c r="A680" s="38" t="s">
        <v>3719</v>
      </c>
    </row>
    <row r="681" spans="1:1">
      <c r="A681" s="38" t="s">
        <v>968</v>
      </c>
    </row>
    <row r="682" spans="1:1">
      <c r="A682" s="38" t="s">
        <v>1295</v>
      </c>
    </row>
    <row r="683" spans="1:1">
      <c r="A683" s="38" t="s">
        <v>2883</v>
      </c>
    </row>
    <row r="684" spans="1:1">
      <c r="A684" s="38" t="s">
        <v>3720</v>
      </c>
    </row>
    <row r="685" spans="1:1">
      <c r="A685" s="38" t="s">
        <v>859</v>
      </c>
    </row>
    <row r="686" spans="1:1" ht="15.75" thickBot="1">
      <c r="A686" s="38"/>
    </row>
    <row r="687" spans="1:1" ht="15.75" thickBot="1">
      <c r="A687" s="37" t="s">
        <v>3721</v>
      </c>
    </row>
    <row r="688" spans="1:1">
      <c r="A688" s="38" t="s">
        <v>123</v>
      </c>
    </row>
    <row r="689" spans="1:1">
      <c r="A689" s="38" t="s">
        <v>113</v>
      </c>
    </row>
    <row r="690" spans="1:1">
      <c r="A690" s="38" t="s">
        <v>310</v>
      </c>
    </row>
    <row r="691" spans="1:1">
      <c r="A691" s="38" t="s">
        <v>2682</v>
      </c>
    </row>
    <row r="692" spans="1:1">
      <c r="A692" s="38" t="s">
        <v>3722</v>
      </c>
    </row>
    <row r="693" spans="1:1">
      <c r="A693" s="38" t="s">
        <v>2201</v>
      </c>
    </row>
    <row r="694" spans="1:1">
      <c r="A694" s="38" t="s">
        <v>2297</v>
      </c>
    </row>
    <row r="695" spans="1:1">
      <c r="A695" s="38" t="s">
        <v>624</v>
      </c>
    </row>
    <row r="696" spans="1:1">
      <c r="A696" s="38" t="s">
        <v>809</v>
      </c>
    </row>
    <row r="697" spans="1:1">
      <c r="A697" s="38" t="s">
        <v>3723</v>
      </c>
    </row>
    <row r="698" spans="1:1">
      <c r="A698" s="38" t="s">
        <v>3724</v>
      </c>
    </row>
    <row r="699" spans="1:1">
      <c r="A699" s="38" t="s">
        <v>1581</v>
      </c>
    </row>
    <row r="700" spans="1:1">
      <c r="A700" s="38" t="s">
        <v>301</v>
      </c>
    </row>
    <row r="701" spans="1:1">
      <c r="A701" s="38" t="s">
        <v>689</v>
      </c>
    </row>
    <row r="702" spans="1:1">
      <c r="A702" s="38" t="s">
        <v>3725</v>
      </c>
    </row>
    <row r="703" spans="1:1">
      <c r="A703" s="38" t="s">
        <v>488</v>
      </c>
    </row>
    <row r="704" spans="1:1">
      <c r="A704" s="38" t="s">
        <v>3726</v>
      </c>
    </row>
    <row r="705" spans="1:1">
      <c r="A705" s="38" t="s">
        <v>1691</v>
      </c>
    </row>
    <row r="706" spans="1:1">
      <c r="A706" s="38" t="s">
        <v>1529</v>
      </c>
    </row>
    <row r="707" spans="1:1">
      <c r="A707" s="38" t="s">
        <v>2084</v>
      </c>
    </row>
    <row r="708" spans="1:1">
      <c r="A708" s="38" t="s">
        <v>3727</v>
      </c>
    </row>
    <row r="709" spans="1:1">
      <c r="A709" s="38" t="s">
        <v>3283</v>
      </c>
    </row>
    <row r="710" spans="1:1">
      <c r="A710" s="38" t="s">
        <v>948</v>
      </c>
    </row>
    <row r="711" spans="1:1">
      <c r="A711" s="38" t="s">
        <v>3567</v>
      </c>
    </row>
    <row r="712" spans="1:1">
      <c r="A712" s="38" t="s">
        <v>142</v>
      </c>
    </row>
    <row r="713" spans="1:1">
      <c r="A713" s="38" t="s">
        <v>828</v>
      </c>
    </row>
    <row r="714" spans="1:1">
      <c r="A714" s="38" t="s">
        <v>3728</v>
      </c>
    </row>
    <row r="715" spans="1:1">
      <c r="A715" s="38" t="s">
        <v>103</v>
      </c>
    </row>
    <row r="716" spans="1:1">
      <c r="A716" s="38" t="s">
        <v>2623</v>
      </c>
    </row>
    <row r="717" spans="1:1">
      <c r="A717" s="38" t="s">
        <v>1313</v>
      </c>
    </row>
    <row r="718" spans="1:1">
      <c r="A718" s="38" t="s">
        <v>2856</v>
      </c>
    </row>
    <row r="719" spans="1:1">
      <c r="A719" s="38" t="s">
        <v>1714</v>
      </c>
    </row>
    <row r="720" spans="1:1">
      <c r="A720" s="38" t="s">
        <v>1642</v>
      </c>
    </row>
    <row r="721" spans="1:1">
      <c r="A721" s="38" t="s">
        <v>2434</v>
      </c>
    </row>
    <row r="722" spans="1:1">
      <c r="A722" s="38" t="s">
        <v>2184</v>
      </c>
    </row>
    <row r="723" spans="1:1">
      <c r="A723" s="38" t="s">
        <v>680</v>
      </c>
    </row>
    <row r="724" spans="1:1">
      <c r="A724" s="38" t="s">
        <v>1555</v>
      </c>
    </row>
    <row r="725" spans="1:1">
      <c r="A725" s="38" t="s">
        <v>1234</v>
      </c>
    </row>
    <row r="726" spans="1:1">
      <c r="A726" s="38" t="s">
        <v>3729</v>
      </c>
    </row>
    <row r="727" spans="1:1">
      <c r="A727" s="38" t="s">
        <v>2140</v>
      </c>
    </row>
    <row r="728" spans="1:1">
      <c r="A728" s="38" t="s">
        <v>320</v>
      </c>
    </row>
    <row r="729" spans="1:1">
      <c r="A729" s="38" t="s">
        <v>435</v>
      </c>
    </row>
    <row r="730" spans="1:1">
      <c r="A730" s="38" t="s">
        <v>1453</v>
      </c>
    </row>
    <row r="731" spans="1:1">
      <c r="A731" s="38" t="s">
        <v>3149</v>
      </c>
    </row>
    <row r="732" spans="1:1">
      <c r="A732" s="38" t="s">
        <v>281</v>
      </c>
    </row>
    <row r="733" spans="1:1">
      <c r="A733" s="38" t="s">
        <v>201</v>
      </c>
    </row>
    <row r="734" spans="1:1">
      <c r="A734" s="38" t="s">
        <v>3730</v>
      </c>
    </row>
    <row r="735" spans="1:1">
      <c r="A735" s="38" t="s">
        <v>3731</v>
      </c>
    </row>
    <row r="736" spans="1:1">
      <c r="A736" s="38" t="s">
        <v>499</v>
      </c>
    </row>
    <row r="737" spans="1:1">
      <c r="A737" s="38" t="s">
        <v>1499</v>
      </c>
    </row>
    <row r="738" spans="1:1">
      <c r="A738" s="38" t="s">
        <v>3732</v>
      </c>
    </row>
    <row r="739" spans="1:1">
      <c r="A739" s="38" t="s">
        <v>135</v>
      </c>
    </row>
    <row r="740" spans="1:1">
      <c r="A740" s="38" t="s">
        <v>3733</v>
      </c>
    </row>
    <row r="741" spans="1:1">
      <c r="A741" s="38" t="s">
        <v>3734</v>
      </c>
    </row>
    <row r="742" spans="1:1">
      <c r="A742" s="38" t="s">
        <v>3735</v>
      </c>
    </row>
    <row r="743" spans="1:1">
      <c r="A743" s="38" t="s">
        <v>170</v>
      </c>
    </row>
    <row r="744" spans="1:1">
      <c r="A744" s="38" t="s">
        <v>161</v>
      </c>
    </row>
    <row r="745" spans="1:1">
      <c r="A745" s="38" t="s">
        <v>1180</v>
      </c>
    </row>
    <row r="746" spans="1:1">
      <c r="A746" s="38" t="s">
        <v>931</v>
      </c>
    </row>
    <row r="747" spans="1:1">
      <c r="A747" s="38" t="s">
        <v>3736</v>
      </c>
    </row>
    <row r="748" spans="1:1">
      <c r="A748" s="38" t="s">
        <v>262</v>
      </c>
    </row>
    <row r="749" spans="1:1">
      <c r="A749" s="38" t="s">
        <v>250</v>
      </c>
    </row>
    <row r="750" spans="1:1">
      <c r="A750" s="38" t="s">
        <v>576</v>
      </c>
    </row>
    <row r="751" spans="1:1">
      <c r="A751" s="38" t="s">
        <v>3737</v>
      </c>
    </row>
    <row r="752" spans="1:1">
      <c r="A752" s="38" t="s">
        <v>3250</v>
      </c>
    </row>
    <row r="753" spans="1:1">
      <c r="A753" s="38" t="s">
        <v>415</v>
      </c>
    </row>
    <row r="754" spans="1:1">
      <c r="A754" s="38" t="s">
        <v>818</v>
      </c>
    </row>
    <row r="755" spans="1:1">
      <c r="A755" s="38" t="s">
        <v>3738</v>
      </c>
    </row>
    <row r="756" spans="1:1">
      <c r="A756" s="38" t="s">
        <v>1322</v>
      </c>
    </row>
    <row r="757" spans="1:1">
      <c r="A757" s="38" t="s">
        <v>1989</v>
      </c>
    </row>
    <row r="758" spans="1:1">
      <c r="A758" s="38" t="s">
        <v>3739</v>
      </c>
    </row>
    <row r="759" spans="1:1">
      <c r="A759" s="38" t="s">
        <v>3740</v>
      </c>
    </row>
    <row r="760" spans="1:1">
      <c r="A760" s="38" t="s">
        <v>3741</v>
      </c>
    </row>
    <row r="761" spans="1:1">
      <c r="A761" s="38" t="s">
        <v>3742</v>
      </c>
    </row>
    <row r="762" spans="1:1">
      <c r="A762" s="38" t="s">
        <v>3166</v>
      </c>
    </row>
    <row r="763" spans="1:1">
      <c r="A763" s="38" t="s">
        <v>1388</v>
      </c>
    </row>
    <row r="764" spans="1:1">
      <c r="A764" s="38" t="s">
        <v>2716</v>
      </c>
    </row>
    <row r="765" spans="1:1">
      <c r="A765" s="38" t="s">
        <v>3115</v>
      </c>
    </row>
    <row r="766" spans="1:1">
      <c r="A766" s="38" t="s">
        <v>662</v>
      </c>
    </row>
    <row r="767" spans="1:1">
      <c r="A767" s="38" t="s">
        <v>2424</v>
      </c>
    </row>
    <row r="768" spans="1:1">
      <c r="A768" s="38" t="s">
        <v>3743</v>
      </c>
    </row>
    <row r="769" spans="1:1">
      <c r="A769" s="38" t="s">
        <v>3744</v>
      </c>
    </row>
    <row r="770" spans="1:1">
      <c r="A770" s="38" t="s">
        <v>671</v>
      </c>
    </row>
    <row r="771" spans="1:1">
      <c r="A771" s="38" t="s">
        <v>271</v>
      </c>
    </row>
    <row r="772" spans="1:1">
      <c r="A772" s="38" t="s">
        <v>2289</v>
      </c>
    </row>
    <row r="773" spans="1:1">
      <c r="A773" s="38" t="s">
        <v>3745</v>
      </c>
    </row>
    <row r="774" spans="1:1">
      <c r="A774" s="38" t="s">
        <v>979</v>
      </c>
    </row>
    <row r="775" spans="1:1">
      <c r="A775" s="38" t="s">
        <v>3522</v>
      </c>
    </row>
    <row r="776" spans="1:1">
      <c r="A776" s="38" t="s">
        <v>397</v>
      </c>
    </row>
    <row r="777" spans="1:1">
      <c r="A777" s="38" t="s">
        <v>652</v>
      </c>
    </row>
    <row r="778" spans="1:1">
      <c r="A778" s="38" t="s">
        <v>3746</v>
      </c>
    </row>
    <row r="779" spans="1:1">
      <c r="A779" s="38" t="s">
        <v>189</v>
      </c>
    </row>
    <row r="780" spans="1:1">
      <c r="A780" s="38" t="s">
        <v>1634</v>
      </c>
    </row>
    <row r="781" spans="1:1">
      <c r="A781" s="38" t="s">
        <v>3747</v>
      </c>
    </row>
    <row r="782" spans="1:1">
      <c r="A782" s="38" t="s">
        <v>3748</v>
      </c>
    </row>
    <row r="783" spans="1:1">
      <c r="A783" s="38" t="s">
        <v>2632</v>
      </c>
    </row>
    <row r="784" spans="1:1">
      <c r="A784" s="38" t="s">
        <v>3235</v>
      </c>
    </row>
    <row r="785" spans="1:2">
      <c r="A785" s="38" t="s">
        <v>530</v>
      </c>
    </row>
    <row r="786" spans="1:2">
      <c r="A786" s="38" t="s">
        <v>1121</v>
      </c>
    </row>
    <row r="787" spans="1:2">
      <c r="A787" s="38" t="s">
        <v>1121</v>
      </c>
    </row>
    <row r="788" spans="1:2">
      <c r="A788" s="38" t="s">
        <v>1206</v>
      </c>
    </row>
    <row r="789" spans="1:2">
      <c r="A789" s="38" t="s">
        <v>1668</v>
      </c>
    </row>
    <row r="790" spans="1:2">
      <c r="A790" s="38" t="s">
        <v>2641</v>
      </c>
    </row>
    <row r="791" spans="1:2">
      <c r="A791" s="38" t="s">
        <v>2909</v>
      </c>
    </row>
    <row r="792" spans="1:2">
      <c r="A792" s="38" t="s">
        <v>336</v>
      </c>
    </row>
    <row r="793" spans="1:2">
      <c r="A793" s="38" t="s">
        <v>3021</v>
      </c>
    </row>
    <row r="794" spans="1:2">
      <c r="A794" s="38" t="s">
        <v>1433</v>
      </c>
    </row>
    <row r="795" spans="1:2">
      <c r="A795" s="38" t="s">
        <v>3749</v>
      </c>
    </row>
    <row r="796" spans="1:2">
      <c r="A796" s="38" t="s">
        <v>1065</v>
      </c>
    </row>
    <row r="797" spans="1:2">
      <c r="A797" s="38" t="s">
        <v>3750</v>
      </c>
    </row>
    <row r="798" spans="1:2">
      <c r="A798" s="38" t="s">
        <v>1488</v>
      </c>
    </row>
    <row r="799" spans="1:2">
      <c r="A799" s="38" t="s">
        <v>1143</v>
      </c>
      <c r="B799" t="s">
        <v>3751</v>
      </c>
    </row>
    <row r="800" spans="1:2">
      <c r="A800" s="38" t="s">
        <v>3198</v>
      </c>
    </row>
    <row r="801" spans="1:1">
      <c r="A801" s="38" t="s">
        <v>1110</v>
      </c>
    </row>
    <row r="802" spans="1:1">
      <c r="A802" s="38" t="s">
        <v>771</v>
      </c>
    </row>
    <row r="803" spans="1:1">
      <c r="A803" s="38" t="s">
        <v>2716</v>
      </c>
    </row>
    <row r="804" spans="1:1">
      <c r="A804" s="38" t="s">
        <v>3243</v>
      </c>
    </row>
    <row r="805" spans="1:1">
      <c r="A805" s="38" t="s">
        <v>445</v>
      </c>
    </row>
    <row r="806" spans="1:1">
      <c r="A806" s="38" t="s">
        <v>3752</v>
      </c>
    </row>
    <row r="807" spans="1:1">
      <c r="A807" s="38" t="s">
        <v>1056</v>
      </c>
    </row>
    <row r="808" spans="1:1">
      <c r="A808" s="38" t="s">
        <v>3753</v>
      </c>
    </row>
    <row r="809" spans="1:1">
      <c r="A809" s="38" t="s">
        <v>1868</v>
      </c>
    </row>
    <row r="810" spans="1:1">
      <c r="A810" s="38" t="s">
        <v>2823</v>
      </c>
    </row>
    <row r="811" spans="1:1">
      <c r="A811" s="38" t="s">
        <v>519</v>
      </c>
    </row>
    <row r="812" spans="1:1">
      <c r="A812" s="38" t="s">
        <v>3754</v>
      </c>
    </row>
    <row r="813" spans="1:1">
      <c r="A813" s="38" t="s">
        <v>3755</v>
      </c>
    </row>
    <row r="814" spans="1:1">
      <c r="A814" s="38" t="s">
        <v>2122</v>
      </c>
    </row>
    <row r="815" spans="1:1">
      <c r="A815" s="38" t="s">
        <v>1859</v>
      </c>
    </row>
    <row r="816" spans="1:1">
      <c r="A816" s="38" t="s">
        <v>2733</v>
      </c>
    </row>
    <row r="817" spans="1:1">
      <c r="A817" s="38" t="s">
        <v>378</v>
      </c>
    </row>
    <row r="818" spans="1:1">
      <c r="A818" s="38" t="s">
        <v>1841</v>
      </c>
    </row>
    <row r="819" spans="1:1">
      <c r="A819" s="38" t="s">
        <v>1007</v>
      </c>
    </row>
    <row r="820" spans="1:1">
      <c r="A820" s="38" t="s">
        <v>1519</v>
      </c>
    </row>
    <row r="821" spans="1:1">
      <c r="A821" s="38" t="s">
        <v>3756</v>
      </c>
    </row>
    <row r="822" spans="1:1">
      <c r="A822" s="38" t="s">
        <v>3757</v>
      </c>
    </row>
    <row r="823" spans="1:1">
      <c r="A823" s="38" t="s">
        <v>1132</v>
      </c>
    </row>
    <row r="824" spans="1:1">
      <c r="A824" s="38" t="s">
        <v>3758</v>
      </c>
    </row>
    <row r="825" spans="1:1">
      <c r="A825" s="38" t="s">
        <v>2568</v>
      </c>
    </row>
    <row r="826" spans="1:1">
      <c r="A826" s="38" t="s">
        <v>3182</v>
      </c>
    </row>
    <row r="827" spans="1:1">
      <c r="A827" s="38" t="s">
        <v>3759</v>
      </c>
    </row>
    <row r="828" spans="1:1">
      <c r="A828" s="38" t="s">
        <v>2330</v>
      </c>
    </row>
    <row r="829" spans="1:1">
      <c r="A829" s="38" t="s">
        <v>1360</v>
      </c>
    </row>
    <row r="830" spans="1:1">
      <c r="A830" s="38" t="s">
        <v>3760</v>
      </c>
    </row>
    <row r="831" spans="1:1">
      <c r="A831" s="38" t="s">
        <v>3761</v>
      </c>
    </row>
    <row r="832" spans="1:1">
      <c r="A832" s="38" t="s">
        <v>3762</v>
      </c>
    </row>
    <row r="833" spans="1:1">
      <c r="A833" s="38" t="s">
        <v>3208</v>
      </c>
    </row>
    <row r="834" spans="1:1" ht="13.5" customHeight="1">
      <c r="A834" s="38" t="s">
        <v>3307</v>
      </c>
    </row>
    <row r="835" spans="1:1">
      <c r="A835" s="38" t="s">
        <v>3763</v>
      </c>
    </row>
    <row r="836" spans="1:1">
      <c r="A836" s="38" t="s">
        <v>3764</v>
      </c>
    </row>
    <row r="837" spans="1:1">
      <c r="A837" s="38" t="s">
        <v>1650</v>
      </c>
    </row>
    <row r="838" spans="1:1">
      <c r="A838" s="38" t="s">
        <v>860</v>
      </c>
    </row>
    <row r="839" spans="1:1">
      <c r="A839" s="38" t="s">
        <v>564</v>
      </c>
    </row>
    <row r="840" spans="1:1">
      <c r="A840" s="38" t="s">
        <v>3765</v>
      </c>
    </row>
    <row r="841" spans="1:1">
      <c r="A841" s="38" t="s">
        <v>3766</v>
      </c>
    </row>
    <row r="842" spans="1:1">
      <c r="A842" s="38" t="s">
        <v>3767</v>
      </c>
    </row>
    <row r="843" spans="1:1">
      <c r="A843" s="38" t="s">
        <v>1824</v>
      </c>
    </row>
    <row r="844" spans="1:1">
      <c r="A844" s="38" t="s">
        <v>3768</v>
      </c>
    </row>
    <row r="845" spans="1:1">
      <c r="A845" s="38" t="s">
        <v>1340</v>
      </c>
    </row>
    <row r="846" spans="1:1">
      <c r="A846" s="38" t="s">
        <v>2111</v>
      </c>
    </row>
    <row r="847" spans="1:1">
      <c r="A847" s="38" t="s">
        <v>3769</v>
      </c>
    </row>
    <row r="848" spans="1:1">
      <c r="A848" s="38" t="s">
        <v>1564</v>
      </c>
    </row>
    <row r="849" spans="1:1">
      <c r="A849" s="38" t="s">
        <v>3770</v>
      </c>
    </row>
    <row r="850" spans="1:1">
      <c r="A850" s="38" t="s">
        <v>1591</v>
      </c>
    </row>
    <row r="851" spans="1:1">
      <c r="A851" s="38" t="s">
        <v>3771</v>
      </c>
    </row>
    <row r="852" spans="1:1">
      <c r="A852" s="38" t="s">
        <v>2320</v>
      </c>
    </row>
    <row r="853" spans="1:1">
      <c r="A853" s="38" t="s">
        <v>1478</v>
      </c>
    </row>
    <row r="854" spans="1:1">
      <c r="A854" s="38" t="s">
        <v>3772</v>
      </c>
    </row>
    <row r="855" spans="1:1">
      <c r="A855" s="38" t="s">
        <v>3773</v>
      </c>
    </row>
    <row r="856" spans="1:1">
      <c r="A856" s="38" t="s">
        <v>3774</v>
      </c>
    </row>
    <row r="857" spans="1:1">
      <c r="A857" s="38" t="s">
        <v>2526</v>
      </c>
    </row>
    <row r="858" spans="1:1">
      <c r="A858" s="38" t="s">
        <v>969</v>
      </c>
    </row>
    <row r="859" spans="1:1">
      <c r="A859" s="38" t="s">
        <v>3775</v>
      </c>
    </row>
    <row r="860" spans="1:1">
      <c r="A860" s="38" t="s">
        <v>3776</v>
      </c>
    </row>
    <row r="861" spans="1:1">
      <c r="A861" s="38" t="s">
        <v>3777</v>
      </c>
    </row>
    <row r="862" spans="1:1">
      <c r="A862" s="38" t="s">
        <v>1085</v>
      </c>
    </row>
    <row r="863" spans="1:1">
      <c r="A863" s="38" t="s">
        <v>2262</v>
      </c>
    </row>
    <row r="864" spans="1:1">
      <c r="A864" s="38" t="s">
        <v>3778</v>
      </c>
    </row>
    <row r="865" spans="1:1">
      <c r="A865" s="38" t="s">
        <v>3779</v>
      </c>
    </row>
    <row r="866" spans="1:1">
      <c r="A866" s="38" t="s">
        <v>3780</v>
      </c>
    </row>
    <row r="867" spans="1:1">
      <c r="A867" s="38" t="s">
        <v>1755</v>
      </c>
    </row>
    <row r="868" spans="1:1">
      <c r="A868" s="38" t="s">
        <v>761</v>
      </c>
    </row>
    <row r="869" spans="1:1">
      <c r="A869" s="38" t="s">
        <v>3781</v>
      </c>
    </row>
    <row r="870" spans="1:1">
      <c r="A870" s="38" t="s">
        <v>3782</v>
      </c>
    </row>
    <row r="871" spans="1:1">
      <c r="A871" s="38" t="s">
        <v>3478</v>
      </c>
    </row>
    <row r="872" spans="1:1">
      <c r="A872" s="38" t="s">
        <v>2927</v>
      </c>
    </row>
    <row r="873" spans="1:1">
      <c r="A873" s="38" t="s">
        <v>1406</v>
      </c>
    </row>
    <row r="874" spans="1:1">
      <c r="A874" s="38" t="s">
        <v>958</v>
      </c>
    </row>
    <row r="875" spans="1:1">
      <c r="A875" s="38" t="s">
        <v>3783</v>
      </c>
    </row>
    <row r="876" spans="1:1">
      <c r="A876" s="38" t="s">
        <v>3784</v>
      </c>
    </row>
    <row r="877" spans="1:1">
      <c r="A877" s="38" t="s">
        <v>1658</v>
      </c>
    </row>
    <row r="878" spans="1:1">
      <c r="A878" s="38" t="s">
        <v>3158</v>
      </c>
    </row>
    <row r="879" spans="1:1">
      <c r="A879" s="38" t="s">
        <v>2666</v>
      </c>
    </row>
    <row r="880" spans="1:1">
      <c r="A880" s="38" t="s">
        <v>3785</v>
      </c>
    </row>
    <row r="881" spans="1:1">
      <c r="A881" s="38" t="s">
        <v>2271</v>
      </c>
    </row>
    <row r="882" spans="1:1">
      <c r="A882" s="38" t="s">
        <v>3786</v>
      </c>
    </row>
    <row r="883" spans="1:1">
      <c r="A883" s="38" t="s">
        <v>1416</v>
      </c>
    </row>
    <row r="884" spans="1:1">
      <c r="A884" s="38" t="s">
        <v>1945</v>
      </c>
    </row>
    <row r="885" spans="1:1">
      <c r="A885" s="38" t="s">
        <v>2159</v>
      </c>
    </row>
    <row r="886" spans="1:1">
      <c r="A886" s="38" t="s">
        <v>1444</v>
      </c>
    </row>
    <row r="887" spans="1:1">
      <c r="A887" s="38" t="s">
        <v>3787</v>
      </c>
    </row>
    <row r="888" spans="1:1">
      <c r="A888" s="38" t="s">
        <v>3788</v>
      </c>
    </row>
    <row r="889" spans="1:1">
      <c r="A889" s="38" t="s">
        <v>554</v>
      </c>
    </row>
    <row r="890" spans="1:1">
      <c r="A890" s="38" t="s">
        <v>3789</v>
      </c>
    </row>
    <row r="891" spans="1:1">
      <c r="A891" s="38" t="s">
        <v>3790</v>
      </c>
    </row>
    <row r="892" spans="1:1">
      <c r="A892" s="38" t="s">
        <v>3791</v>
      </c>
    </row>
    <row r="893" spans="1:1">
      <c r="A893" s="38" t="s">
        <v>3792</v>
      </c>
    </row>
    <row r="894" spans="1:1">
      <c r="A894" s="38" t="s">
        <v>87</v>
      </c>
    </row>
    <row r="895" spans="1:1">
      <c r="A895" s="38"/>
    </row>
    <row r="896" spans="1:1">
      <c r="A896" s="38"/>
    </row>
    <row r="897" spans="1:1" ht="15.75" thickBot="1"/>
    <row r="898" spans="1:1" s="39" customFormat="1" ht="15.75" thickBot="1">
      <c r="A898" s="41" t="s">
        <v>3793</v>
      </c>
    </row>
    <row r="899" spans="1:1">
      <c r="A899" s="38" t="s">
        <v>83</v>
      </c>
    </row>
    <row r="900" spans="1:1">
      <c r="A900" s="38" t="s">
        <v>552</v>
      </c>
    </row>
    <row r="901" spans="1:1">
      <c r="A901" s="38" t="s">
        <v>1889</v>
      </c>
    </row>
    <row r="902" spans="1:1" ht="15.75" thickBot="1">
      <c r="A902" s="40"/>
    </row>
    <row r="903" spans="1:1" ht="15.75" thickBot="1">
      <c r="A903" s="37" t="s">
        <v>3794</v>
      </c>
    </row>
    <row r="904" spans="1:1">
      <c r="A904" s="38" t="s">
        <v>3453</v>
      </c>
    </row>
    <row r="905" spans="1:1">
      <c r="A905" s="38" t="s">
        <v>1895</v>
      </c>
    </row>
    <row r="906" spans="1:1">
      <c r="A906" s="38" t="s">
        <v>3560</v>
      </c>
    </row>
    <row r="907" spans="1:1">
      <c r="A907" s="38" t="s">
        <v>3795</v>
      </c>
    </row>
    <row r="908" spans="1:1">
      <c r="A908" s="38" t="s">
        <v>2601</v>
      </c>
    </row>
    <row r="909" spans="1:1">
      <c r="A909" s="38" t="s">
        <v>3494</v>
      </c>
    </row>
    <row r="910" spans="1:1">
      <c r="A910" s="38" t="s">
        <v>91</v>
      </c>
    </row>
    <row r="911" spans="1:1">
      <c r="A911" s="38" t="s">
        <v>85</v>
      </c>
    </row>
    <row r="912" spans="1:1">
      <c r="A912" s="38" t="s">
        <v>3796</v>
      </c>
    </row>
    <row r="913" spans="1:3">
      <c r="A913" s="38" t="s">
        <v>3538</v>
      </c>
    </row>
    <row r="914" spans="1:3">
      <c r="A914" s="38" t="s">
        <v>3602</v>
      </c>
    </row>
    <row r="915" spans="1:3">
      <c r="A915" s="38" t="s">
        <v>3797</v>
      </c>
    </row>
    <row r="916" spans="1:3">
      <c r="A916" s="38" t="s">
        <v>3798</v>
      </c>
    </row>
    <row r="917" spans="1:3">
      <c r="A917" s="38" t="s">
        <v>3799</v>
      </c>
    </row>
    <row r="918" spans="1:3">
      <c r="A918" s="38" t="s">
        <v>3800</v>
      </c>
    </row>
    <row r="919" spans="1:3" ht="15.75" thickBot="1">
      <c r="A919" s="40"/>
    </row>
    <row r="920" spans="1:3" ht="15.75" thickBot="1">
      <c r="A920" s="37" t="s">
        <v>3801</v>
      </c>
      <c r="B920" s="37" t="s">
        <v>3802</v>
      </c>
      <c r="C920" s="37" t="s">
        <v>3803</v>
      </c>
    </row>
    <row r="921" spans="1:3">
      <c r="A921" t="s">
        <v>3804</v>
      </c>
    </row>
    <row r="922" spans="1:3">
      <c r="A922" t="s">
        <v>992</v>
      </c>
      <c r="B922">
        <v>79977078</v>
      </c>
      <c r="C922">
        <v>4</v>
      </c>
    </row>
    <row r="923" spans="1:3">
      <c r="A923" t="s">
        <v>962</v>
      </c>
      <c r="B923">
        <v>52184853</v>
      </c>
      <c r="C923">
        <v>4</v>
      </c>
    </row>
    <row r="924" spans="1:3">
      <c r="A924" t="s">
        <v>925</v>
      </c>
      <c r="B924">
        <v>79806884</v>
      </c>
      <c r="C924">
        <v>1</v>
      </c>
    </row>
    <row r="925" spans="1:3">
      <c r="A925" t="s">
        <v>3805</v>
      </c>
      <c r="B925">
        <v>79908610</v>
      </c>
      <c r="C925" s="42">
        <v>9</v>
      </c>
    </row>
    <row r="926" spans="1:3">
      <c r="A926" t="s">
        <v>226</v>
      </c>
      <c r="B926">
        <v>1018424588</v>
      </c>
      <c r="C926">
        <v>5</v>
      </c>
    </row>
    <row r="927" spans="1:3">
      <c r="A927" s="180" t="s">
        <v>2553</v>
      </c>
      <c r="B927" s="180">
        <v>52967250</v>
      </c>
      <c r="C927">
        <v>4</v>
      </c>
    </row>
    <row r="928" spans="1:3">
      <c r="A928" t="s">
        <v>1930</v>
      </c>
      <c r="B928">
        <v>1032412499</v>
      </c>
      <c r="C928">
        <v>7</v>
      </c>
    </row>
    <row r="929" spans="1:3">
      <c r="A929" t="s">
        <v>1114</v>
      </c>
      <c r="B929">
        <v>7722196</v>
      </c>
      <c r="C929" s="42">
        <v>9</v>
      </c>
    </row>
    <row r="930" spans="1:3">
      <c r="A930" t="s">
        <v>864</v>
      </c>
      <c r="B930">
        <v>79649486</v>
      </c>
      <c r="C930">
        <v>1</v>
      </c>
    </row>
    <row r="931" spans="1:3">
      <c r="A931" t="s">
        <v>1136</v>
      </c>
      <c r="B931">
        <v>52262603</v>
      </c>
      <c r="C931">
        <v>4</v>
      </c>
    </row>
    <row r="932" spans="1:3">
      <c r="A932" t="s">
        <v>1492</v>
      </c>
      <c r="B932">
        <v>1031126742</v>
      </c>
      <c r="C932">
        <v>2</v>
      </c>
    </row>
    <row r="933" spans="1:3">
      <c r="A933" t="s">
        <v>1595</v>
      </c>
      <c r="B933">
        <v>40187346</v>
      </c>
      <c r="C933">
        <v>1</v>
      </c>
    </row>
    <row r="934" spans="1:3">
      <c r="A934" t="s">
        <v>3806</v>
      </c>
      <c r="B934">
        <v>51640914</v>
      </c>
      <c r="C934">
        <v>8</v>
      </c>
    </row>
    <row r="935" spans="1:3">
      <c r="A935" t="s">
        <v>463</v>
      </c>
      <c r="B935">
        <v>91496098</v>
      </c>
      <c r="C935">
        <v>0</v>
      </c>
    </row>
    <row r="936" spans="1:3">
      <c r="A936" t="s">
        <v>401</v>
      </c>
      <c r="B936">
        <v>52962099</v>
      </c>
      <c r="C936">
        <v>5</v>
      </c>
    </row>
    <row r="937" spans="1:3">
      <c r="A937" t="s">
        <v>580</v>
      </c>
      <c r="B937">
        <v>52164087</v>
      </c>
      <c r="C937">
        <v>3</v>
      </c>
    </row>
    <row r="938" spans="1:3">
      <c r="A938" s="180" t="s">
        <v>1040</v>
      </c>
      <c r="B938" s="180">
        <v>11314980</v>
      </c>
      <c r="C938">
        <v>1</v>
      </c>
    </row>
    <row r="939" spans="1:3">
      <c r="A939" t="s">
        <v>3807</v>
      </c>
      <c r="B939">
        <v>1023867629</v>
      </c>
      <c r="C939">
        <v>8</v>
      </c>
    </row>
    <row r="940" spans="1:3">
      <c r="A940" t="s">
        <v>1238</v>
      </c>
      <c r="B940">
        <v>1022333136</v>
      </c>
      <c r="C940">
        <v>3</v>
      </c>
    </row>
    <row r="941" spans="1:3">
      <c r="A941" t="s">
        <v>127</v>
      </c>
      <c r="B941">
        <v>79046849</v>
      </c>
      <c r="C941">
        <v>1</v>
      </c>
    </row>
    <row r="942" spans="1:3">
      <c r="A942" t="s">
        <v>3808</v>
      </c>
    </row>
    <row r="943" spans="1:3">
      <c r="A943" t="s">
        <v>1011</v>
      </c>
      <c r="B943">
        <v>80099439</v>
      </c>
      <c r="C943">
        <v>6</v>
      </c>
    </row>
    <row r="944" spans="1:3">
      <c r="A944" t="s">
        <v>802</v>
      </c>
      <c r="B944">
        <v>35262244</v>
      </c>
      <c r="C944">
        <v>1</v>
      </c>
    </row>
    <row r="945" spans="1:3">
      <c r="A945" s="43" t="s">
        <v>3809</v>
      </c>
      <c r="B945" s="43">
        <v>19399001</v>
      </c>
      <c r="C945" s="43">
        <v>1</v>
      </c>
    </row>
    <row r="946" spans="1:3">
      <c r="A946" t="s">
        <v>1662</v>
      </c>
      <c r="B946">
        <v>64701334</v>
      </c>
      <c r="C946">
        <v>6</v>
      </c>
    </row>
    <row r="947" spans="1:3">
      <c r="A947" t="s">
        <v>285</v>
      </c>
      <c r="B947">
        <v>79904817</v>
      </c>
      <c r="C947">
        <v>8</v>
      </c>
    </row>
    <row r="948" spans="1:3">
      <c r="A948" t="s">
        <v>755</v>
      </c>
      <c r="B948">
        <v>35393962</v>
      </c>
      <c r="C948">
        <v>3</v>
      </c>
    </row>
    <row r="949" spans="1:3">
      <c r="A949" s="43" t="s">
        <v>3810</v>
      </c>
      <c r="B949" s="43">
        <v>1076650258</v>
      </c>
      <c r="C949" s="44">
        <v>9</v>
      </c>
    </row>
    <row r="950" spans="1:3">
      <c r="A950" t="s">
        <v>3811</v>
      </c>
      <c r="B950">
        <v>79401419</v>
      </c>
      <c r="C950">
        <v>0</v>
      </c>
    </row>
    <row r="951" spans="1:3">
      <c r="A951" t="s">
        <v>3812</v>
      </c>
      <c r="B951">
        <v>52501344</v>
      </c>
      <c r="C951">
        <v>8</v>
      </c>
    </row>
    <row r="952" spans="1:3">
      <c r="A952" t="s">
        <v>3813</v>
      </c>
      <c r="B952">
        <v>1030560228</v>
      </c>
      <c r="C952">
        <v>4</v>
      </c>
    </row>
    <row r="953" spans="1:3">
      <c r="A953" t="s">
        <v>1364</v>
      </c>
      <c r="B953">
        <v>80041434</v>
      </c>
      <c r="C953">
        <v>1</v>
      </c>
    </row>
    <row r="954" spans="1:3">
      <c r="A954" t="s">
        <v>563</v>
      </c>
      <c r="B954">
        <v>1057589785</v>
      </c>
      <c r="C954">
        <v>1</v>
      </c>
    </row>
    <row r="955" spans="1:3">
      <c r="A955" t="s">
        <v>3814</v>
      </c>
      <c r="B955">
        <v>80764688</v>
      </c>
      <c r="C955">
        <v>6</v>
      </c>
    </row>
    <row r="956" spans="1:3">
      <c r="A956" t="s">
        <v>3815</v>
      </c>
      <c r="B956">
        <v>80414112</v>
      </c>
      <c r="C956">
        <v>5</v>
      </c>
    </row>
    <row r="957" spans="1:3">
      <c r="A957" t="s">
        <v>254</v>
      </c>
      <c r="B957">
        <v>91514757</v>
      </c>
      <c r="C957">
        <v>4</v>
      </c>
    </row>
    <row r="958" spans="1:3">
      <c r="A958" t="s">
        <v>3816</v>
      </c>
      <c r="B958">
        <v>1010228098</v>
      </c>
      <c r="C958">
        <v>9</v>
      </c>
    </row>
    <row r="959" spans="1:3">
      <c r="A959" t="s">
        <v>832</v>
      </c>
      <c r="B959" s="56">
        <v>80842959</v>
      </c>
      <c r="C959">
        <v>1</v>
      </c>
    </row>
    <row r="960" spans="1:3">
      <c r="A960" t="s">
        <v>503</v>
      </c>
      <c r="B960">
        <v>52187720</v>
      </c>
      <c r="C960">
        <v>7</v>
      </c>
    </row>
    <row r="961" spans="1:3">
      <c r="A961" t="s">
        <v>3817</v>
      </c>
      <c r="B961">
        <v>1233890757</v>
      </c>
      <c r="C961">
        <v>0</v>
      </c>
    </row>
    <row r="962" spans="1:3">
      <c r="A962" t="s">
        <v>92</v>
      </c>
      <c r="B962">
        <v>26421443</v>
      </c>
      <c r="C962">
        <v>0</v>
      </c>
    </row>
    <row r="963" spans="1:3">
      <c r="A963" t="s">
        <v>1030</v>
      </c>
      <c r="B963">
        <v>78675558</v>
      </c>
      <c r="C963">
        <v>8</v>
      </c>
    </row>
    <row r="964" spans="1:3">
      <c r="A964" t="s">
        <v>704</v>
      </c>
      <c r="B964">
        <v>52490298</v>
      </c>
      <c r="C964">
        <v>8</v>
      </c>
    </row>
    <row r="965" spans="1:3">
      <c r="A965" t="s">
        <v>983</v>
      </c>
      <c r="B965">
        <v>52869957</v>
      </c>
      <c r="C965">
        <v>2</v>
      </c>
    </row>
    <row r="966" spans="1:3">
      <c r="A966" s="43" t="s">
        <v>3818</v>
      </c>
      <c r="B966" s="43">
        <v>1032418773</v>
      </c>
      <c r="C966" s="43">
        <v>8</v>
      </c>
    </row>
    <row r="967" spans="1:3">
      <c r="A967" t="s">
        <v>1069</v>
      </c>
      <c r="B967">
        <v>79047298</v>
      </c>
      <c r="C967">
        <v>8</v>
      </c>
    </row>
    <row r="968" spans="1:3">
      <c r="A968" t="s">
        <v>589</v>
      </c>
      <c r="B968">
        <v>1077142987</v>
      </c>
      <c r="C968">
        <v>4</v>
      </c>
    </row>
    <row r="969" spans="1:3">
      <c r="A969" t="s">
        <v>439</v>
      </c>
      <c r="B969">
        <v>51764897</v>
      </c>
      <c r="C969">
        <v>3</v>
      </c>
    </row>
    <row r="970" spans="1:3">
      <c r="A970" t="s">
        <v>3819</v>
      </c>
      <c r="B970">
        <v>1010167654</v>
      </c>
      <c r="C970">
        <v>1</v>
      </c>
    </row>
    <row r="971" spans="1:3">
      <c r="A971" t="s">
        <v>883</v>
      </c>
      <c r="B971">
        <v>52886876</v>
      </c>
      <c r="C971">
        <v>6</v>
      </c>
    </row>
    <row r="972" spans="1:3">
      <c r="A972" t="s">
        <v>1400</v>
      </c>
      <c r="B972">
        <v>52711247</v>
      </c>
      <c r="C972">
        <v>2</v>
      </c>
    </row>
    <row r="973" spans="1:3">
      <c r="A973" t="s">
        <v>618</v>
      </c>
      <c r="B973">
        <v>52153551</v>
      </c>
      <c r="C973">
        <v>2</v>
      </c>
    </row>
    <row r="974" spans="1:3">
      <c r="A974" t="s">
        <v>568</v>
      </c>
      <c r="B974">
        <v>80202238</v>
      </c>
      <c r="C974">
        <v>4</v>
      </c>
    </row>
    <row r="975" spans="1:3">
      <c r="A975" t="s">
        <v>3820</v>
      </c>
      <c r="B975">
        <v>52882166</v>
      </c>
      <c r="C975">
        <v>7</v>
      </c>
    </row>
    <row r="976" spans="1:3">
      <c r="A976" t="s">
        <v>3821</v>
      </c>
      <c r="B976">
        <v>51660428</v>
      </c>
      <c r="C976">
        <v>5</v>
      </c>
    </row>
    <row r="977" spans="1:3">
      <c r="A977" t="s">
        <v>1344</v>
      </c>
      <c r="B977">
        <v>1015403942</v>
      </c>
      <c r="C977">
        <v>9</v>
      </c>
    </row>
    <row r="978" spans="1:3">
      <c r="A978" t="s">
        <v>558</v>
      </c>
      <c r="B978" s="180">
        <v>79628392</v>
      </c>
      <c r="C978">
        <v>6</v>
      </c>
    </row>
    <row r="979" spans="1:3">
      <c r="A979" t="s">
        <v>449</v>
      </c>
      <c r="B979">
        <v>79503803</v>
      </c>
      <c r="C979">
        <v>4</v>
      </c>
    </row>
    <row r="980" spans="1:3">
      <c r="A980" t="s">
        <v>546</v>
      </c>
      <c r="B980">
        <v>53016476</v>
      </c>
      <c r="C980">
        <v>5</v>
      </c>
    </row>
    <row r="981" spans="1:3">
      <c r="A981" t="s">
        <v>3417</v>
      </c>
      <c r="B981">
        <v>80073493</v>
      </c>
      <c r="C981">
        <v>1</v>
      </c>
    </row>
    <row r="982" spans="1:3">
      <c r="A982" t="s">
        <v>1482</v>
      </c>
      <c r="B982">
        <v>98633349</v>
      </c>
      <c r="C982">
        <v>8</v>
      </c>
    </row>
    <row r="983" spans="1:3">
      <c r="A983" t="s">
        <v>3822</v>
      </c>
      <c r="B983">
        <v>49743566</v>
      </c>
      <c r="C983">
        <v>3</v>
      </c>
    </row>
    <row r="984" spans="1:3">
      <c r="A984" t="s">
        <v>3823</v>
      </c>
      <c r="B984">
        <v>53123199</v>
      </c>
      <c r="C984">
        <v>8</v>
      </c>
    </row>
    <row r="985" spans="1:3">
      <c r="A985" t="s">
        <v>419</v>
      </c>
      <c r="B985">
        <v>35479676</v>
      </c>
      <c r="C985">
        <v>2</v>
      </c>
    </row>
    <row r="986" spans="1:3">
      <c r="A986" t="s">
        <v>275</v>
      </c>
      <c r="B986">
        <v>1049626932</v>
      </c>
      <c r="C986">
        <v>6</v>
      </c>
    </row>
    <row r="987" spans="1:3">
      <c r="A987" t="s">
        <v>1568</v>
      </c>
      <c r="B987">
        <v>1030568992</v>
      </c>
      <c r="C987">
        <v>1</v>
      </c>
    </row>
    <row r="988" spans="1:3">
      <c r="A988" t="s">
        <v>391</v>
      </c>
      <c r="B988">
        <v>79974680</v>
      </c>
      <c r="C988">
        <v>5</v>
      </c>
    </row>
    <row r="989" spans="1:3">
      <c r="A989" t="s">
        <v>193</v>
      </c>
      <c r="B989">
        <v>1024472436</v>
      </c>
      <c r="C989">
        <v>0</v>
      </c>
    </row>
    <row r="992" spans="1:3" ht="15.75" thickBot="1">
      <c r="A992" s="37" t="s">
        <v>3824</v>
      </c>
    </row>
    <row r="993" spans="1:1">
      <c r="A993" t="s">
        <v>745</v>
      </c>
    </row>
    <row r="994" spans="1:1">
      <c r="A994" t="s">
        <v>3825</v>
      </c>
    </row>
    <row r="995" spans="1:1">
      <c r="A995" t="s">
        <v>3826</v>
      </c>
    </row>
    <row r="996" spans="1:1">
      <c r="A996" t="s">
        <v>3827</v>
      </c>
    </row>
    <row r="997" spans="1:1">
      <c r="A997" t="s">
        <v>3828</v>
      </c>
    </row>
    <row r="998" spans="1:1">
      <c r="A998" t="s">
        <v>3829</v>
      </c>
    </row>
    <row r="999" spans="1:1">
      <c r="A999" t="s">
        <v>163</v>
      </c>
    </row>
    <row r="1000" spans="1:1">
      <c r="A1000" t="s">
        <v>3830</v>
      </c>
    </row>
    <row r="1001" spans="1:1">
      <c r="A1001" t="s">
        <v>3831</v>
      </c>
    </row>
    <row r="1002" spans="1:1">
      <c r="A1002" t="s">
        <v>3832</v>
      </c>
    </row>
    <row r="1003" spans="1:1">
      <c r="A1003" t="s">
        <v>3833</v>
      </c>
    </row>
    <row r="1004" spans="1:1">
      <c r="A1004" t="s">
        <v>87</v>
      </c>
    </row>
    <row r="1005" spans="1:1">
      <c r="A1005" t="s">
        <v>3834</v>
      </c>
    </row>
    <row r="1006" spans="1:1">
      <c r="A1006" t="s">
        <v>3835</v>
      </c>
    </row>
    <row r="1007" spans="1:1">
      <c r="A1007" t="s">
        <v>3836</v>
      </c>
    </row>
    <row r="1008" spans="1:1">
      <c r="A1008" t="s">
        <v>3837</v>
      </c>
    </row>
    <row r="1009" spans="1:1">
      <c r="A1009" t="s">
        <v>3838</v>
      </c>
    </row>
    <row r="1010" spans="1:1">
      <c r="A1010" t="s">
        <v>95</v>
      </c>
    </row>
    <row r="1011" spans="1:1">
      <c r="A1011" t="s">
        <v>1166</v>
      </c>
    </row>
    <row r="1012" spans="1:1">
      <c r="A1012" t="s">
        <v>1896</v>
      </c>
    </row>
    <row r="1014" spans="1:1" ht="15.75" thickBot="1">
      <c r="A1014" s="37" t="s">
        <v>3839</v>
      </c>
    </row>
    <row r="1015" spans="1:1">
      <c r="A1015" t="s">
        <v>3840</v>
      </c>
    </row>
    <row r="1016" spans="1:1">
      <c r="A1016" t="s">
        <v>97</v>
      </c>
    </row>
    <row r="1017" spans="1:1">
      <c r="A1017" t="s">
        <v>1898</v>
      </c>
    </row>
    <row r="1018" spans="1:1">
      <c r="A1018" t="s">
        <v>3357</v>
      </c>
    </row>
    <row r="1019" spans="1:1">
      <c r="A1019" t="s">
        <v>3442</v>
      </c>
    </row>
    <row r="1020" spans="1:1">
      <c r="A1020" t="s">
        <v>3508</v>
      </c>
    </row>
    <row r="1021" spans="1:1">
      <c r="A1021" t="s">
        <v>3841</v>
      </c>
    </row>
    <row r="1022" spans="1:1">
      <c r="A1022" t="s">
        <v>87</v>
      </c>
    </row>
    <row r="1024" spans="1:1" ht="15.75" thickBot="1">
      <c r="A1024" s="37" t="s">
        <v>3842</v>
      </c>
    </row>
    <row r="1025" spans="1:1">
      <c r="A1025" t="s">
        <v>256</v>
      </c>
    </row>
    <row r="1026" spans="1:1">
      <c r="A1026" t="s">
        <v>81</v>
      </c>
    </row>
    <row r="1028" spans="1:1" ht="15.75" thickBot="1">
      <c r="A1028" s="37" t="s">
        <v>3843</v>
      </c>
    </row>
    <row r="1029" spans="1:1">
      <c r="A1029" s="38" t="s">
        <v>3844</v>
      </c>
    </row>
    <row r="1030" spans="1:1">
      <c r="A1030" s="38" t="s">
        <v>3845</v>
      </c>
    </row>
    <row r="1031" spans="1:1">
      <c r="A1031" s="38" t="s">
        <v>3846</v>
      </c>
    </row>
    <row r="1032" spans="1:1">
      <c r="A1032" s="38" t="s">
        <v>85</v>
      </c>
    </row>
    <row r="1033" spans="1:1">
      <c r="A1033" s="38" t="s">
        <v>3847</v>
      </c>
    </row>
    <row r="1035" spans="1:1" ht="15.75" thickBot="1">
      <c r="A1035" s="37" t="s">
        <v>3848</v>
      </c>
    </row>
    <row r="1036" spans="1:1">
      <c r="A1036" t="s">
        <v>3849</v>
      </c>
    </row>
    <row r="1037" spans="1:1">
      <c r="A1037" t="s">
        <v>3850</v>
      </c>
    </row>
    <row r="1038" spans="1:1">
      <c r="A1038" t="s">
        <v>3851</v>
      </c>
    </row>
    <row r="1039" spans="1:1">
      <c r="A1039" t="s">
        <v>3852</v>
      </c>
    </row>
    <row r="1040" spans="1:1">
      <c r="A1040" t="s">
        <v>3853</v>
      </c>
    </row>
    <row r="1041" spans="1:1">
      <c r="A1041" t="s">
        <v>3854</v>
      </c>
    </row>
    <row r="1042" spans="1:1">
      <c r="A1042" t="s">
        <v>3855</v>
      </c>
    </row>
    <row r="1043" spans="1:1">
      <c r="A1043" t="s">
        <v>3856</v>
      </c>
    </row>
    <row r="1044" spans="1:1">
      <c r="A1044" t="s">
        <v>3857</v>
      </c>
    </row>
    <row r="1045" spans="1:1">
      <c r="A1045" t="s">
        <v>3858</v>
      </c>
    </row>
    <row r="1046" spans="1:1">
      <c r="A1046" t="s">
        <v>3859</v>
      </c>
    </row>
    <row r="1047" spans="1:1">
      <c r="A1047" t="s">
        <v>3860</v>
      </c>
    </row>
    <row r="1048" spans="1:1">
      <c r="A1048" t="s">
        <v>3861</v>
      </c>
    </row>
    <row r="1049" spans="1:1">
      <c r="A1049" t="s">
        <v>3862</v>
      </c>
    </row>
    <row r="1050" spans="1:1">
      <c r="A1050" t="s">
        <v>3863</v>
      </c>
    </row>
    <row r="1051" spans="1:1">
      <c r="A1051" t="s">
        <v>3864</v>
      </c>
    </row>
    <row r="1052" spans="1:1" ht="15.75" thickBot="1"/>
    <row r="1053" spans="1:1" ht="15.75" thickBot="1">
      <c r="A1053" s="37" t="s">
        <v>3865</v>
      </c>
    </row>
    <row r="1055" spans="1:1">
      <c r="A1055" t="s">
        <v>73</v>
      </c>
    </row>
    <row r="1056" spans="1:1">
      <c r="A1056" t="s">
        <v>405</v>
      </c>
    </row>
    <row r="1057" spans="1:1" ht="15.75" thickBot="1"/>
    <row r="1058" spans="1:1" ht="15.75" thickBot="1">
      <c r="A1058" s="37" t="s">
        <v>3866</v>
      </c>
    </row>
    <row r="1060" spans="1:1">
      <c r="A1060" s="50" t="s">
        <v>974</v>
      </c>
    </row>
    <row r="1061" spans="1:1">
      <c r="A1061" s="50" t="s">
        <v>3867</v>
      </c>
    </row>
    <row r="1062" spans="1:1">
      <c r="A1062" s="50" t="s">
        <v>2116</v>
      </c>
    </row>
    <row r="1063" spans="1:1">
      <c r="A1063" s="50" t="s">
        <v>1157</v>
      </c>
    </row>
    <row r="1064" spans="1:1">
      <c r="A1064" s="50" t="s">
        <v>3868</v>
      </c>
    </row>
    <row r="1065" spans="1:1">
      <c r="A1065" s="50" t="s">
        <v>3869</v>
      </c>
    </row>
    <row r="1066" spans="1:1">
      <c r="A1066" s="50" t="s">
        <v>3870</v>
      </c>
    </row>
    <row r="1067" spans="1:1">
      <c r="A1067" s="50" t="s">
        <v>3871</v>
      </c>
    </row>
    <row r="1068" spans="1:1">
      <c r="A1068" s="50" t="s">
        <v>3222</v>
      </c>
    </row>
    <row r="1069" spans="1:1">
      <c r="A1069" s="50" t="s">
        <v>3872</v>
      </c>
    </row>
    <row r="1070" spans="1:1">
      <c r="A1070" s="50" t="s">
        <v>451</v>
      </c>
    </row>
    <row r="1071" spans="1:1">
      <c r="A1071" s="50" t="s">
        <v>3873</v>
      </c>
    </row>
  </sheetData>
  <dataValidations count="2">
    <dataValidation type="list" allowBlank="1" showInputMessage="1" showErrorMessage="1" sqref="C954 C981" xr:uid="{8F7A9072-3C32-435C-ADE9-4DF9E38DEFDE}">
      <formula1>$A$557:$A$566</formula1>
    </dataValidation>
    <dataValidation type="textLength" allowBlank="1" showInputMessage="1" showErrorMessage="1" error="Escriba un texto " promptTitle="Cualquier contenido" prompt="_x000a_Registre COMPLETO nombres y apellidos del Supervisor del contrato." sqref="A941:A953 A955:A957 A960 A921:A926 A928:A937 A962:A991" xr:uid="{5A8C0C2A-1812-430A-A0F8-69F4440A4966}">
      <formula1>0</formula1>
      <formula2>3500</formula2>
    </dataValidation>
  </dataValidation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DA1A3A-B281-4BC8-A18A-9651C3B3B74D}">
  <dimension ref="B2:G96"/>
  <sheetViews>
    <sheetView topLeftCell="C28" workbookViewId="0">
      <selection activeCell="D48" sqref="D48"/>
    </sheetView>
  </sheetViews>
  <sheetFormatPr defaultColWidth="11.42578125" defaultRowHeight="15"/>
  <cols>
    <col min="1" max="1" width="11.42578125" style="3"/>
    <col min="2" max="2" width="4.140625" style="23" bestFit="1" customWidth="1"/>
    <col min="3" max="3" width="103.140625" style="3" bestFit="1" customWidth="1"/>
    <col min="4" max="4" width="43.42578125" style="24" bestFit="1" customWidth="1"/>
    <col min="5" max="5" width="13" style="3" bestFit="1" customWidth="1"/>
    <col min="6" max="7" width="11.85546875" style="3" bestFit="1" customWidth="1"/>
    <col min="8" max="16384" width="11.42578125" style="3"/>
  </cols>
  <sheetData>
    <row r="2" spans="2:4">
      <c r="B2" s="1"/>
      <c r="C2" s="2" t="s">
        <v>3874</v>
      </c>
      <c r="D2" s="2" t="s">
        <v>3875</v>
      </c>
    </row>
    <row r="3" spans="2:4" ht="14.25">
      <c r="B3" s="213">
        <v>0</v>
      </c>
      <c r="C3" s="211" t="s">
        <v>3876</v>
      </c>
      <c r="D3" s="45" t="s">
        <v>77</v>
      </c>
    </row>
    <row r="4" spans="2:4" ht="14.25">
      <c r="B4" s="215"/>
      <c r="C4" s="211"/>
      <c r="D4" s="45"/>
    </row>
    <row r="5" spans="2:4" ht="14.45" customHeight="1">
      <c r="B5" s="213">
        <v>1</v>
      </c>
      <c r="C5" s="211" t="s">
        <v>3877</v>
      </c>
      <c r="D5" s="46" t="s">
        <v>3878</v>
      </c>
    </row>
    <row r="6" spans="2:4" ht="14.25">
      <c r="B6" s="215"/>
      <c r="C6" s="211"/>
      <c r="D6" s="45"/>
    </row>
    <row r="7" spans="2:4" ht="14.25">
      <c r="B7" s="213">
        <v>2</v>
      </c>
      <c r="C7" s="212" t="s">
        <v>3879</v>
      </c>
      <c r="D7" s="45" t="s">
        <v>3880</v>
      </c>
    </row>
    <row r="8" spans="2:4" ht="14.25">
      <c r="B8" s="214"/>
      <c r="C8" s="212"/>
      <c r="D8" s="45" t="s">
        <v>3881</v>
      </c>
    </row>
    <row r="9" spans="2:4" ht="14.25">
      <c r="B9" s="214"/>
      <c r="C9" s="212"/>
      <c r="D9" s="45" t="s">
        <v>3882</v>
      </c>
    </row>
    <row r="10" spans="2:4" ht="14.25">
      <c r="B10" s="215"/>
      <c r="C10" s="212"/>
      <c r="D10" s="45" t="s">
        <v>3883</v>
      </c>
    </row>
    <row r="11" spans="2:4">
      <c r="B11" s="4">
        <v>3</v>
      </c>
      <c r="C11" s="25" t="s">
        <v>3884</v>
      </c>
      <c r="D11" s="45" t="s">
        <v>3885</v>
      </c>
    </row>
    <row r="12" spans="2:4">
      <c r="B12" s="4">
        <v>4</v>
      </c>
      <c r="C12" s="25" t="s">
        <v>3886</v>
      </c>
      <c r="D12" s="45" t="s">
        <v>3887</v>
      </c>
    </row>
    <row r="13" spans="2:4">
      <c r="B13" s="4">
        <v>5</v>
      </c>
      <c r="C13" s="25" t="s">
        <v>3888</v>
      </c>
      <c r="D13" s="45" t="s">
        <v>3889</v>
      </c>
    </row>
    <row r="14" spans="2:4">
      <c r="B14" s="4">
        <v>6</v>
      </c>
      <c r="C14" s="6" t="s">
        <v>3890</v>
      </c>
      <c r="D14" s="45" t="s">
        <v>3891</v>
      </c>
    </row>
    <row r="15" spans="2:4" ht="14.25">
      <c r="B15" s="213">
        <v>7</v>
      </c>
      <c r="C15" s="212" t="s">
        <v>3892</v>
      </c>
      <c r="D15" s="45" t="s">
        <v>77</v>
      </c>
    </row>
    <row r="16" spans="2:4" ht="14.25">
      <c r="B16" s="214"/>
      <c r="C16" s="212"/>
      <c r="D16" s="45" t="s">
        <v>3893</v>
      </c>
    </row>
    <row r="17" spans="2:7" ht="14.25">
      <c r="B17" s="215"/>
      <c r="C17" s="212"/>
      <c r="D17" s="45" t="s">
        <v>3891</v>
      </c>
    </row>
    <row r="18" spans="2:7" ht="14.25">
      <c r="B18" s="213">
        <v>8</v>
      </c>
      <c r="C18" s="212" t="s">
        <v>3894</v>
      </c>
      <c r="D18" s="47" t="s">
        <v>298</v>
      </c>
    </row>
    <row r="19" spans="2:7" ht="14.25">
      <c r="B19" s="214"/>
      <c r="C19" s="212"/>
      <c r="D19" s="45" t="s">
        <v>77</v>
      </c>
      <c r="E19" s="3">
        <v>26421443</v>
      </c>
      <c r="F19" s="3" t="s">
        <v>3895</v>
      </c>
      <c r="G19" s="8"/>
    </row>
    <row r="20" spans="2:7" ht="14.25">
      <c r="B20" s="214"/>
      <c r="C20" s="212"/>
      <c r="D20" s="47" t="s">
        <v>3896</v>
      </c>
    </row>
    <row r="21" spans="2:7" ht="14.25">
      <c r="B21" s="214"/>
      <c r="C21" s="212"/>
      <c r="D21" s="47" t="s">
        <v>3897</v>
      </c>
    </row>
    <row r="22" spans="2:7" ht="14.25">
      <c r="B22" s="215"/>
      <c r="C22" s="212"/>
      <c r="D22" s="47" t="s">
        <v>183</v>
      </c>
    </row>
    <row r="23" spans="2:7" ht="14.25">
      <c r="B23" s="213">
        <v>9</v>
      </c>
      <c r="C23" s="212" t="s">
        <v>3898</v>
      </c>
      <c r="D23" s="47" t="s">
        <v>3899</v>
      </c>
    </row>
    <row r="24" spans="2:7" ht="14.25">
      <c r="B24" s="214"/>
      <c r="C24" s="212"/>
      <c r="D24" s="47" t="s">
        <v>3900</v>
      </c>
    </row>
    <row r="25" spans="2:7" ht="14.25">
      <c r="B25" s="214"/>
      <c r="C25" s="212"/>
      <c r="D25" s="47" t="s">
        <v>79</v>
      </c>
    </row>
    <row r="26" spans="2:7" ht="14.25">
      <c r="B26" s="214"/>
      <c r="C26" s="212"/>
      <c r="D26" s="47" t="s">
        <v>3901</v>
      </c>
    </row>
    <row r="27" spans="2:7" ht="14.25">
      <c r="B27" s="214"/>
      <c r="C27" s="212"/>
      <c r="D27" s="47" t="s">
        <v>3902</v>
      </c>
    </row>
    <row r="28" spans="2:7" ht="14.25">
      <c r="B28" s="214"/>
      <c r="C28" s="212"/>
      <c r="D28" s="47" t="s">
        <v>3903</v>
      </c>
    </row>
    <row r="29" spans="2:7" ht="14.25">
      <c r="B29" s="215"/>
      <c r="C29" s="212"/>
      <c r="D29" s="47" t="s">
        <v>3904</v>
      </c>
    </row>
    <row r="30" spans="2:7" ht="14.25">
      <c r="B30" s="213">
        <v>10</v>
      </c>
      <c r="C30" s="212" t="s">
        <v>3905</v>
      </c>
      <c r="D30" s="47" t="s">
        <v>3906</v>
      </c>
    </row>
    <row r="31" spans="2:7" ht="14.25">
      <c r="B31" s="214"/>
      <c r="C31" s="212"/>
      <c r="D31" s="47" t="s">
        <v>3907</v>
      </c>
    </row>
    <row r="32" spans="2:7" ht="14.25">
      <c r="B32" s="215"/>
      <c r="C32" s="212"/>
      <c r="D32" s="45" t="s">
        <v>3908</v>
      </c>
    </row>
    <row r="33" spans="2:7" ht="14.25">
      <c r="B33" s="213">
        <v>11</v>
      </c>
      <c r="C33" s="212" t="s">
        <v>3909</v>
      </c>
      <c r="D33" s="45" t="s">
        <v>3910</v>
      </c>
      <c r="E33" s="3">
        <v>79806884</v>
      </c>
      <c r="F33" s="3" t="s">
        <v>3895</v>
      </c>
    </row>
    <row r="34" spans="2:7" ht="14.25">
      <c r="B34" s="214"/>
      <c r="C34" s="212"/>
      <c r="D34" s="31" t="s">
        <v>3911</v>
      </c>
    </row>
    <row r="35" spans="2:7" ht="14.25">
      <c r="B35" s="214"/>
      <c r="C35" s="212"/>
      <c r="D35" s="29" t="s">
        <v>3912</v>
      </c>
      <c r="E35" s="3">
        <v>79649486</v>
      </c>
      <c r="F35" s="3" t="s">
        <v>3895</v>
      </c>
    </row>
    <row r="36" spans="2:7" ht="14.25">
      <c r="B36" s="214"/>
      <c r="C36" s="212"/>
      <c r="D36" s="29" t="s">
        <v>3913</v>
      </c>
      <c r="E36" s="3">
        <v>1031126742</v>
      </c>
      <c r="F36" s="3" t="s">
        <v>3895</v>
      </c>
    </row>
    <row r="37" spans="2:7" ht="14.25">
      <c r="B37" s="214"/>
      <c r="C37" s="212"/>
      <c r="D37" s="29" t="s">
        <v>3914</v>
      </c>
      <c r="E37" s="3">
        <v>80099439</v>
      </c>
      <c r="F37" s="3" t="s">
        <v>3895</v>
      </c>
    </row>
    <row r="38" spans="2:7">
      <c r="B38" s="214"/>
      <c r="C38" s="212"/>
      <c r="D38" s="29" t="s">
        <v>3915</v>
      </c>
      <c r="E38">
        <v>1015403942</v>
      </c>
    </row>
    <row r="39" spans="2:7" ht="14.25">
      <c r="B39" s="214"/>
      <c r="C39" s="212"/>
      <c r="D39" s="29" t="s">
        <v>3916</v>
      </c>
      <c r="E39" s="3">
        <v>80041434</v>
      </c>
      <c r="F39" s="3" t="s">
        <v>3895</v>
      </c>
      <c r="G39" s="8">
        <v>30689</v>
      </c>
    </row>
    <row r="40" spans="2:7" ht="14.25">
      <c r="B40" s="214"/>
      <c r="C40" s="212"/>
      <c r="D40" s="29" t="s">
        <v>3917</v>
      </c>
      <c r="E40" s="3">
        <v>78675558</v>
      </c>
      <c r="F40" s="3" t="s">
        <v>3895</v>
      </c>
      <c r="G40" s="10">
        <v>28751</v>
      </c>
    </row>
    <row r="41" spans="2:7" ht="14.25">
      <c r="B41" s="214"/>
      <c r="C41" s="212"/>
      <c r="D41" s="29" t="s">
        <v>3918</v>
      </c>
      <c r="E41" s="11">
        <v>52869957</v>
      </c>
      <c r="F41" s="3" t="s">
        <v>3895</v>
      </c>
    </row>
    <row r="42" spans="2:7" ht="14.25">
      <c r="B42" s="214"/>
      <c r="C42" s="212"/>
      <c r="D42" s="29" t="s">
        <v>3919</v>
      </c>
      <c r="E42" s="3">
        <v>1032418773</v>
      </c>
      <c r="F42" s="3" t="s">
        <v>3895</v>
      </c>
    </row>
    <row r="43" spans="2:7" ht="14.25">
      <c r="B43" s="214"/>
      <c r="C43" s="212"/>
      <c r="D43" s="29" t="s">
        <v>3920</v>
      </c>
    </row>
    <row r="44" spans="2:7" ht="14.25">
      <c r="B44" s="215"/>
      <c r="C44" s="212"/>
      <c r="D44" s="29" t="s">
        <v>3921</v>
      </c>
      <c r="E44" s="12">
        <v>98633349</v>
      </c>
      <c r="F44" s="13" t="s">
        <v>3895</v>
      </c>
    </row>
    <row r="45" spans="2:7" ht="14.25">
      <c r="B45" s="213">
        <v>12</v>
      </c>
      <c r="C45" s="212" t="s">
        <v>3922</v>
      </c>
      <c r="D45" s="28" t="s">
        <v>3923</v>
      </c>
      <c r="E45" s="3">
        <v>79977078</v>
      </c>
      <c r="F45" s="3" t="s">
        <v>3895</v>
      </c>
    </row>
    <row r="46" spans="2:7" ht="14.25">
      <c r="B46" s="214"/>
      <c r="C46" s="212"/>
      <c r="D46" s="28" t="s">
        <v>3924</v>
      </c>
      <c r="E46" s="3">
        <v>1057589785</v>
      </c>
      <c r="F46" s="3" t="s">
        <v>3895</v>
      </c>
    </row>
    <row r="47" spans="2:7" ht="14.25">
      <c r="B47" s="214"/>
      <c r="C47" s="212"/>
      <c r="D47" s="28" t="s">
        <v>3925</v>
      </c>
    </row>
    <row r="48" spans="2:7" ht="14.25">
      <c r="B48" s="214"/>
      <c r="C48" s="212"/>
      <c r="D48" s="28" t="s">
        <v>3926</v>
      </c>
      <c r="E48" s="3">
        <v>79047298</v>
      </c>
      <c r="F48" s="3" t="s">
        <v>3895</v>
      </c>
    </row>
    <row r="49" spans="2:7" ht="14.25">
      <c r="B49" s="214"/>
      <c r="C49" s="212"/>
      <c r="D49" s="29" t="s">
        <v>3927</v>
      </c>
      <c r="G49" s="3" t="s">
        <v>3928</v>
      </c>
    </row>
    <row r="50" spans="2:7" ht="14.25">
      <c r="B50" s="214"/>
      <c r="C50" s="212"/>
      <c r="D50" s="3"/>
      <c r="E50" s="3">
        <v>1049626932</v>
      </c>
      <c r="F50" s="3" t="s">
        <v>3895</v>
      </c>
      <c r="G50" s="8">
        <v>33476</v>
      </c>
    </row>
    <row r="51" spans="2:7" ht="14.25">
      <c r="B51" s="214"/>
      <c r="C51" s="212"/>
      <c r="D51" s="28" t="s">
        <v>3929</v>
      </c>
      <c r="E51" s="3">
        <v>52711247</v>
      </c>
      <c r="F51" s="3" t="s">
        <v>3895</v>
      </c>
    </row>
    <row r="52" spans="2:7" ht="14.25">
      <c r="B52" s="214"/>
      <c r="C52" s="212"/>
      <c r="D52" s="28" t="s">
        <v>3930</v>
      </c>
      <c r="E52" s="3">
        <v>80202238</v>
      </c>
      <c r="F52" s="3" t="s">
        <v>3895</v>
      </c>
    </row>
    <row r="53" spans="2:7" ht="14.25">
      <c r="B53" s="214"/>
      <c r="C53" s="212"/>
      <c r="D53" s="31" t="s">
        <v>3931</v>
      </c>
      <c r="E53" s="3">
        <v>52104964</v>
      </c>
      <c r="F53" s="3" t="s">
        <v>3895</v>
      </c>
    </row>
    <row r="54" spans="2:7" ht="14.25">
      <c r="B54" s="214"/>
      <c r="C54" s="212"/>
      <c r="D54" s="28" t="s">
        <v>3932</v>
      </c>
    </row>
    <row r="55" spans="2:7" ht="14.25">
      <c r="B55" s="214"/>
      <c r="C55" s="212"/>
      <c r="D55" s="28" t="s">
        <v>3933</v>
      </c>
      <c r="E55" s="3">
        <v>80073493</v>
      </c>
    </row>
    <row r="56" spans="2:7" ht="14.25">
      <c r="B56" s="215"/>
      <c r="C56" s="212"/>
      <c r="D56" s="31" t="s">
        <v>3934</v>
      </c>
      <c r="E56" s="3">
        <v>52882166</v>
      </c>
      <c r="F56" s="3" t="s">
        <v>3895</v>
      </c>
    </row>
    <row r="57" spans="2:7" ht="14.25">
      <c r="B57" s="213">
        <v>13</v>
      </c>
      <c r="C57" s="212" t="s">
        <v>3935</v>
      </c>
      <c r="D57" s="32" t="s">
        <v>3936</v>
      </c>
    </row>
    <row r="58" spans="2:7" ht="14.25">
      <c r="B58" s="214"/>
      <c r="C58" s="212"/>
      <c r="D58" s="32" t="s">
        <v>3937</v>
      </c>
    </row>
    <row r="59" spans="2:7" ht="14.25">
      <c r="B59" s="214"/>
      <c r="C59" s="212"/>
      <c r="D59" s="32" t="s">
        <v>3938</v>
      </c>
    </row>
    <row r="60" spans="2:7" ht="14.25">
      <c r="B60" s="214"/>
      <c r="C60" s="212"/>
      <c r="D60" s="32" t="s">
        <v>3939</v>
      </c>
      <c r="E60" s="3">
        <v>91496098</v>
      </c>
      <c r="F60" s="3" t="s">
        <v>3895</v>
      </c>
    </row>
    <row r="61" spans="2:7" ht="14.25">
      <c r="B61" s="214"/>
      <c r="C61" s="212"/>
      <c r="D61" s="32" t="s">
        <v>3940</v>
      </c>
      <c r="F61" s="3" t="s">
        <v>3895</v>
      </c>
    </row>
    <row r="62" spans="2:7" ht="14.25">
      <c r="B62" s="214"/>
      <c r="C62" s="212"/>
      <c r="D62" s="32" t="s">
        <v>3941</v>
      </c>
      <c r="E62" s="3">
        <v>40187346</v>
      </c>
      <c r="F62" s="3" t="s">
        <v>3895</v>
      </c>
      <c r="G62" s="8">
        <v>29402</v>
      </c>
    </row>
    <row r="63" spans="2:7" ht="14.25">
      <c r="B63" s="214"/>
      <c r="C63" s="212"/>
      <c r="D63" s="33" t="s">
        <v>3942</v>
      </c>
      <c r="E63" s="3">
        <v>1032412499</v>
      </c>
      <c r="F63" s="3" t="s">
        <v>3895</v>
      </c>
      <c r="G63" s="14"/>
    </row>
    <row r="64" spans="2:7" ht="14.25">
      <c r="B64" s="214"/>
      <c r="C64" s="212"/>
      <c r="D64" s="33" t="s">
        <v>3943</v>
      </c>
      <c r="E64" s="3">
        <v>52187720</v>
      </c>
      <c r="F64" s="3" t="s">
        <v>3895</v>
      </c>
    </row>
    <row r="65" spans="2:7" ht="14.25">
      <c r="B65" s="214"/>
      <c r="C65" s="212"/>
      <c r="D65" s="32" t="s">
        <v>3944</v>
      </c>
      <c r="E65" s="3">
        <v>52490298</v>
      </c>
      <c r="F65" s="3" t="s">
        <v>3895</v>
      </c>
    </row>
    <row r="66" spans="2:7" ht="14.25">
      <c r="B66" s="214"/>
      <c r="C66" s="212"/>
      <c r="D66" s="32" t="s">
        <v>3945</v>
      </c>
      <c r="E66" s="3">
        <v>35262244</v>
      </c>
      <c r="F66" s="3" t="s">
        <v>3895</v>
      </c>
      <c r="G66" s="15">
        <v>29252</v>
      </c>
    </row>
    <row r="67" spans="2:7" ht="14.25">
      <c r="B67" s="214"/>
      <c r="C67" s="212"/>
      <c r="D67" s="32" t="s">
        <v>3946</v>
      </c>
      <c r="E67" s="3">
        <v>52886876</v>
      </c>
      <c r="F67" s="3" t="s">
        <v>3895</v>
      </c>
    </row>
    <row r="68" spans="2:7" ht="14.25">
      <c r="B68" s="215"/>
      <c r="C68" s="211"/>
      <c r="D68" s="33" t="s">
        <v>3947</v>
      </c>
      <c r="E68" s="3">
        <v>79503803</v>
      </c>
      <c r="F68" s="3" t="s">
        <v>3895</v>
      </c>
    </row>
    <row r="69" spans="2:7" ht="14.25">
      <c r="B69" s="216">
        <v>14</v>
      </c>
      <c r="C69" s="222" t="s">
        <v>3948</v>
      </c>
      <c r="D69" s="16" t="s">
        <v>3949</v>
      </c>
      <c r="E69" s="3">
        <v>1023867269</v>
      </c>
      <c r="F69" s="3" t="s">
        <v>3895</v>
      </c>
    </row>
    <row r="70" spans="2:7" ht="14.25">
      <c r="B70" s="217"/>
      <c r="C70" s="222"/>
      <c r="D70" s="36" t="s">
        <v>3950</v>
      </c>
    </row>
    <row r="71" spans="2:7" ht="14.25">
      <c r="B71" s="217"/>
      <c r="C71" s="222"/>
      <c r="D71" s="34" t="s">
        <v>3951</v>
      </c>
    </row>
    <row r="72" spans="2:7" ht="14.25">
      <c r="B72" s="217"/>
      <c r="C72" s="222"/>
      <c r="D72" s="16" t="s">
        <v>3952</v>
      </c>
    </row>
    <row r="73" spans="2:7" ht="14.25">
      <c r="B73" s="217"/>
      <c r="C73" s="222"/>
      <c r="D73" s="36" t="s">
        <v>3953</v>
      </c>
    </row>
    <row r="74" spans="2:7" ht="14.25">
      <c r="B74" s="217"/>
      <c r="C74" s="222"/>
      <c r="D74" s="36" t="s">
        <v>3954</v>
      </c>
    </row>
    <row r="75" spans="2:7" ht="14.25">
      <c r="B75" s="217"/>
      <c r="C75" s="222"/>
      <c r="D75" s="30" t="s">
        <v>3893</v>
      </c>
    </row>
    <row r="76" spans="2:7" ht="14.25">
      <c r="B76" s="217"/>
      <c r="C76" s="222"/>
      <c r="D76" s="16" t="s">
        <v>3955</v>
      </c>
    </row>
    <row r="77" spans="2:7" ht="14.25">
      <c r="B77" s="218"/>
      <c r="C77" s="222"/>
      <c r="D77" s="36" t="s">
        <v>3891</v>
      </c>
      <c r="E77" s="3">
        <v>91514757</v>
      </c>
    </row>
    <row r="78" spans="2:7">
      <c r="B78" s="4">
        <v>15</v>
      </c>
      <c r="C78" s="26" t="s">
        <v>3956</v>
      </c>
      <c r="D78" s="5" t="s">
        <v>3957</v>
      </c>
    </row>
    <row r="79" spans="2:7" ht="14.25">
      <c r="B79" s="219">
        <v>16</v>
      </c>
      <c r="C79" s="212" t="s">
        <v>3958</v>
      </c>
      <c r="D79" s="7" t="s">
        <v>3954</v>
      </c>
    </row>
    <row r="80" spans="2:7" ht="14.25">
      <c r="B80" s="220"/>
      <c r="C80" s="212"/>
      <c r="D80" s="32" t="s">
        <v>3959</v>
      </c>
    </row>
    <row r="81" spans="2:6" ht="14.25">
      <c r="B81" s="220"/>
      <c r="C81" s="212"/>
      <c r="D81" s="9" t="s">
        <v>3960</v>
      </c>
    </row>
    <row r="82" spans="2:6" ht="14.25">
      <c r="B82" s="220"/>
      <c r="C82" s="212"/>
      <c r="D82" s="9" t="s">
        <v>3961</v>
      </c>
    </row>
    <row r="83" spans="2:6" ht="14.25">
      <c r="B83" s="221"/>
      <c r="C83" s="212"/>
      <c r="D83" s="32" t="s">
        <v>3962</v>
      </c>
    </row>
    <row r="84" spans="2:6">
      <c r="B84" s="4">
        <v>17</v>
      </c>
      <c r="C84" s="6" t="s">
        <v>3963</v>
      </c>
      <c r="D84" s="7" t="s">
        <v>3949</v>
      </c>
    </row>
    <row r="85" spans="2:6">
      <c r="B85" s="4">
        <v>18</v>
      </c>
      <c r="C85" s="27" t="s">
        <v>3964</v>
      </c>
      <c r="D85" s="35" t="s">
        <v>3965</v>
      </c>
      <c r="E85" s="3">
        <v>52962099</v>
      </c>
      <c r="F85" s="3" t="s">
        <v>3895</v>
      </c>
    </row>
    <row r="86" spans="2:6" ht="14.25">
      <c r="B86" s="216">
        <v>19</v>
      </c>
      <c r="C86" s="222" t="s">
        <v>3966</v>
      </c>
      <c r="D86" s="35" t="s">
        <v>3967</v>
      </c>
      <c r="E86" s="3">
        <v>53123199</v>
      </c>
      <c r="F86" s="3" t="s">
        <v>3895</v>
      </c>
    </row>
    <row r="87" spans="2:6" ht="14.25">
      <c r="B87" s="218"/>
      <c r="C87" s="222"/>
      <c r="D87" s="17"/>
      <c r="E87" s="3">
        <v>1014257664</v>
      </c>
      <c r="F87" s="3" t="s">
        <v>3895</v>
      </c>
    </row>
    <row r="89" spans="2:6">
      <c r="B89" s="18"/>
      <c r="C89" s="4" t="s">
        <v>3968</v>
      </c>
      <c r="D89" s="4" t="s">
        <v>3969</v>
      </c>
    </row>
    <row r="90" spans="2:6">
      <c r="B90" s="18">
        <v>1</v>
      </c>
      <c r="C90" s="19" t="s">
        <v>3970</v>
      </c>
      <c r="D90" s="20" t="s">
        <v>3971</v>
      </c>
    </row>
    <row r="91" spans="2:6">
      <c r="B91" s="18">
        <v>2</v>
      </c>
      <c r="C91" s="21" t="s">
        <v>3972</v>
      </c>
      <c r="D91" s="22" t="s">
        <v>3973</v>
      </c>
    </row>
    <row r="92" spans="2:6">
      <c r="B92" s="18">
        <v>3</v>
      </c>
      <c r="C92" s="19" t="s">
        <v>3974</v>
      </c>
      <c r="D92" s="20" t="s">
        <v>3975</v>
      </c>
    </row>
    <row r="93" spans="2:6">
      <c r="B93" s="18">
        <v>4</v>
      </c>
      <c r="C93" s="19" t="s">
        <v>3976</v>
      </c>
      <c r="D93" s="20" t="s">
        <v>3975</v>
      </c>
    </row>
    <row r="94" spans="2:6">
      <c r="B94" s="18">
        <v>5</v>
      </c>
      <c r="C94" s="19" t="s">
        <v>3977</v>
      </c>
      <c r="D94" s="20" t="s">
        <v>3975</v>
      </c>
    </row>
    <row r="95" spans="2:6">
      <c r="B95" s="18">
        <v>6</v>
      </c>
      <c r="C95" s="19" t="s">
        <v>3978</v>
      </c>
      <c r="D95" s="20" t="s">
        <v>3975</v>
      </c>
    </row>
    <row r="96" spans="2:6">
      <c r="B96" s="18">
        <v>7</v>
      </c>
      <c r="C96" s="19" t="s">
        <v>3979</v>
      </c>
      <c r="D96" s="20" t="s">
        <v>3980</v>
      </c>
    </row>
  </sheetData>
  <mergeCells count="26">
    <mergeCell ref="B57:B68"/>
    <mergeCell ref="B69:B77"/>
    <mergeCell ref="B79:B83"/>
    <mergeCell ref="B86:B87"/>
    <mergeCell ref="C86:C87"/>
    <mergeCell ref="C57:C68"/>
    <mergeCell ref="C69:C77"/>
    <mergeCell ref="C79:C83"/>
    <mergeCell ref="B5:B6"/>
    <mergeCell ref="B3:B4"/>
    <mergeCell ref="B7:B10"/>
    <mergeCell ref="B15:B17"/>
    <mergeCell ref="B18:B22"/>
    <mergeCell ref="B23:B29"/>
    <mergeCell ref="B30:B32"/>
    <mergeCell ref="B33:B44"/>
    <mergeCell ref="B45:B56"/>
    <mergeCell ref="C30:C32"/>
    <mergeCell ref="C33:C44"/>
    <mergeCell ref="C45:C56"/>
    <mergeCell ref="C23:C29"/>
    <mergeCell ref="C3:C4"/>
    <mergeCell ref="C5:C6"/>
    <mergeCell ref="C7:C10"/>
    <mergeCell ref="C15:C17"/>
    <mergeCell ref="C18:C22"/>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770A9-1CAE-49BB-A24F-09CADF3CEFB5}">
  <dimension ref="C4:D21"/>
  <sheetViews>
    <sheetView workbookViewId="0">
      <selection activeCell="G16" sqref="G16"/>
    </sheetView>
  </sheetViews>
  <sheetFormatPr defaultColWidth="11.42578125" defaultRowHeight="15"/>
  <cols>
    <col min="4" max="4" width="35" customWidth="1"/>
  </cols>
  <sheetData>
    <row r="4" spans="3:4">
      <c r="C4" s="48">
        <v>45658</v>
      </c>
      <c r="D4" s="49" t="s">
        <v>3981</v>
      </c>
    </row>
    <row r="5" spans="3:4">
      <c r="C5" s="48">
        <v>45663</v>
      </c>
      <c r="D5" s="49" t="s">
        <v>3982</v>
      </c>
    </row>
    <row r="6" spans="3:4">
      <c r="C6" s="48">
        <v>45740</v>
      </c>
      <c r="D6" s="49" t="s">
        <v>3983</v>
      </c>
    </row>
    <row r="7" spans="3:4">
      <c r="C7" s="48">
        <v>45764</v>
      </c>
      <c r="D7" s="49" t="s">
        <v>3984</v>
      </c>
    </row>
    <row r="8" spans="3:4">
      <c r="C8" s="48">
        <v>45765</v>
      </c>
      <c r="D8" s="49" t="s">
        <v>3985</v>
      </c>
    </row>
    <row r="9" spans="3:4">
      <c r="C9" s="48">
        <v>45778</v>
      </c>
      <c r="D9" s="49" t="s">
        <v>3986</v>
      </c>
    </row>
    <row r="10" spans="3:4">
      <c r="C10" s="48">
        <v>45810</v>
      </c>
      <c r="D10" s="49" t="s">
        <v>3987</v>
      </c>
    </row>
    <row r="11" spans="3:4">
      <c r="C11" s="48">
        <v>45831</v>
      </c>
      <c r="D11" s="49" t="s">
        <v>3988</v>
      </c>
    </row>
    <row r="12" spans="3:4">
      <c r="C12" s="48">
        <v>45838</v>
      </c>
      <c r="D12" s="49" t="s">
        <v>3989</v>
      </c>
    </row>
    <row r="13" spans="3:4">
      <c r="C13" s="48">
        <v>45838</v>
      </c>
      <c r="D13" s="49" t="s">
        <v>3990</v>
      </c>
    </row>
    <row r="14" spans="3:4">
      <c r="C14" s="48">
        <v>45858</v>
      </c>
      <c r="D14" s="49" t="s">
        <v>3991</v>
      </c>
    </row>
    <row r="15" spans="3:4">
      <c r="C15" s="48">
        <v>45876</v>
      </c>
      <c r="D15" s="49" t="s">
        <v>3992</v>
      </c>
    </row>
    <row r="16" spans="3:4">
      <c r="C16" s="48">
        <v>45888</v>
      </c>
      <c r="D16" s="49" t="s">
        <v>3993</v>
      </c>
    </row>
    <row r="17" spans="3:4">
      <c r="C17" s="48">
        <v>45943</v>
      </c>
      <c r="D17" s="49" t="s">
        <v>3994</v>
      </c>
    </row>
    <row r="18" spans="3:4">
      <c r="C18" s="48">
        <v>45964</v>
      </c>
      <c r="D18" s="49" t="s">
        <v>3995</v>
      </c>
    </row>
    <row r="19" spans="3:4">
      <c r="C19" s="48">
        <v>45978</v>
      </c>
      <c r="D19" s="49" t="s">
        <v>3996</v>
      </c>
    </row>
    <row r="20" spans="3:4">
      <c r="C20" s="48">
        <v>45999</v>
      </c>
      <c r="D20" s="49" t="s">
        <v>3997</v>
      </c>
    </row>
    <row r="21" spans="3:4">
      <c r="C21" s="48">
        <v>46016</v>
      </c>
      <c r="D21" s="49" t="s">
        <v>3998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Andre Babativa</dc:creator>
  <cp:keywords/>
  <dc:description/>
  <cp:lastModifiedBy/>
  <cp:revision/>
  <dcterms:created xsi:type="dcterms:W3CDTF">2024-12-26T17:46:37Z</dcterms:created>
  <dcterms:modified xsi:type="dcterms:W3CDTF">2025-06-06T21:09:52Z</dcterms:modified>
  <cp:category/>
  <cp:contentStatus/>
</cp:coreProperties>
</file>